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POA " sheetId="1" r:id="rId1"/>
  </sheets>
  <externalReferences>
    <externalReference r:id="rId2"/>
    <externalReference r:id="rId3"/>
  </externalReferences>
  <calcPr calcId="124519" concurrentCalc="0"/>
</workbook>
</file>

<file path=xl/calcChain.xml><?xml version="1.0" encoding="utf-8"?>
<calcChain xmlns="http://schemas.openxmlformats.org/spreadsheetml/2006/main">
  <c r="E53" i="1"/>
  <c r="E54"/>
  <c r="E55"/>
  <c r="H34"/>
  <c r="E49"/>
  <c r="E51"/>
  <c r="I13"/>
  <c r="I18"/>
  <c r="I23"/>
  <c r="I27"/>
  <c r="I28"/>
  <c r="I29"/>
  <c r="I32"/>
  <c r="I34"/>
</calcChain>
</file>

<file path=xl/comments1.xml><?xml version="1.0" encoding="utf-8"?>
<comments xmlns="http://schemas.openxmlformats.org/spreadsheetml/2006/main">
  <authors>
    <author>Autor</author>
    <author>Gabriela Martinez</author>
  </authors>
  <commentList>
    <comment ref="H1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alquiler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8000=edición,impresión y publicación  
2000=difusión e imformación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losep y codigo de trabajo</t>
        </r>
      </text>
    </comment>
    <comment ref="I23" authorId="1">
      <text>
        <r>
          <rPr>
            <b/>
            <sz val="9"/>
            <color indexed="81"/>
            <rFont val="Tahoma"/>
            <family val="2"/>
          </rPr>
          <t>Gabriela Martinez:</t>
        </r>
        <r>
          <rPr>
            <sz val="9"/>
            <color indexed="81"/>
            <rFont val="Tahoma"/>
            <family val="2"/>
          </rPr>
          <t xml:space="preserve">
se cancelo con presupuesto del 2014 viajes del 2013.
esta en AA.PP</t>
        </r>
      </text>
    </comment>
    <comment ref="I25" authorId="1">
      <text>
        <r>
          <rPr>
            <b/>
            <sz val="9"/>
            <color indexed="81"/>
            <rFont val="Tahoma"/>
            <family val="2"/>
          </rPr>
          <t>Gabriela Martinez:</t>
        </r>
        <r>
          <rPr>
            <sz val="9"/>
            <color indexed="81"/>
            <rFont val="Tahoma"/>
            <family val="2"/>
          </rPr>
          <t xml:space="preserve">
esto esta en el rubro de agua potable</t>
        </r>
      </text>
    </comment>
    <comment ref="I27" authorId="1">
      <text>
        <r>
          <rPr>
            <b/>
            <sz val="9"/>
            <color indexed="81"/>
            <rFont val="Tahoma"/>
            <family val="2"/>
          </rPr>
          <t>Gabriela Martinez:</t>
        </r>
        <r>
          <rPr>
            <sz val="9"/>
            <color indexed="81"/>
            <rFont val="Tahoma"/>
            <family val="2"/>
          </rPr>
          <t xml:space="preserve">
mavesa adicional 2013 </t>
        </r>
      </text>
    </comment>
    <comment ref="I29" authorId="1">
      <text>
        <r>
          <rPr>
            <b/>
            <sz val="9"/>
            <color indexed="81"/>
            <rFont val="Tahoma"/>
            <family val="2"/>
          </rPr>
          <t>Gabriela Martinez:</t>
        </r>
        <r>
          <rPr>
            <sz val="9"/>
            <color indexed="81"/>
            <rFont val="Tahoma"/>
            <family val="2"/>
          </rPr>
          <t xml:space="preserve">
alcantarillado Lizardo lopez   del 2013</t>
        </r>
      </text>
    </comment>
  </commentList>
</comments>
</file>

<file path=xl/sharedStrings.xml><?xml version="1.0" encoding="utf-8"?>
<sst xmlns="http://schemas.openxmlformats.org/spreadsheetml/2006/main" count="134" uniqueCount="115">
  <si>
    <t>EMPRESA MUNICIPAL DE AGUA POTABLE Y ALCANTARILLADO PEDRO CARBO-EMPRESA PÚBLICA</t>
  </si>
  <si>
    <t>PLAN OPERATIVO ANUAL (POA)</t>
  </si>
  <si>
    <r>
      <t xml:space="preserve">Año:   </t>
    </r>
    <r>
      <rPr>
        <sz val="16"/>
        <rFont val="Arial"/>
        <family val="2"/>
      </rPr>
      <t>2014</t>
    </r>
  </si>
  <si>
    <t>Dirección: AVENIDA NUEVE DE OCTUBRE ENTRE 24 DE MAYO Y LEOPOLDO GORDÓN</t>
  </si>
  <si>
    <t>Departamento :EMAPAPC-EP</t>
  </si>
  <si>
    <t>No.</t>
  </si>
  <si>
    <t>ARTICULACION</t>
  </si>
  <si>
    <t>Objetivo Estratégico Departamental / Institucional</t>
  </si>
  <si>
    <t>Meta del Objetivo</t>
  </si>
  <si>
    <t>Indicador</t>
  </si>
  <si>
    <t>Presupuesto
Ejecutado</t>
  </si>
  <si>
    <t>Programas, proyectos y actividades clave</t>
  </si>
  <si>
    <t>Objetivo del Plan Nacional de Desarrollo</t>
  </si>
  <si>
    <t>Objetivo estrategico  territorial nacional</t>
  </si>
  <si>
    <t>Objetivo 6: Garantizar el trabajo estable ,justo y digno en su diversidad de formas</t>
  </si>
  <si>
    <t>Remuneraciones  y salarios del Personal de  EMAPAPC-EP</t>
  </si>
  <si>
    <t>Cumplir con las obligaciones salariales puntuales de la empresa</t>
  </si>
  <si>
    <t>En el año 2014 la EMAPAPC-EP contará con suficientes empleados para brindar un buen servicios a la ciudadanía carbense</t>
  </si>
  <si>
    <t>BENEFICIOS DE LEY; REMUNERACIONES Y SALARIOS</t>
  </si>
  <si>
    <t>Objetivo 7: Construir y Fortalecer espacios publicos interculturales y de encuentro comun</t>
  </si>
  <si>
    <t>Alquilar un local para el funcionamiento dela EMAPAPC-EP</t>
  </si>
  <si>
    <t>La Identificación de la EMAPAPC-EP a la ciudadanía carbense</t>
  </si>
  <si>
    <t>En el año 2014 la EMAPAPC-EP mejorará el servicio a los usuarios en un 90%</t>
  </si>
  <si>
    <t>ARRENDAMIENTOS</t>
  </si>
  <si>
    <t>Objetivo 11: Establecer un sistema económico social, solidario y sostenible</t>
  </si>
  <si>
    <t xml:space="preserve">Edición, Impresión, Reproducción, Publicaciones      Difusión  e Información         </t>
  </si>
  <si>
    <t xml:space="preserve">Hacer partícipe al usuario de las funciones que cumple la empresa </t>
  </si>
  <si>
    <t xml:space="preserve">En el año 2014 la EMAPAPC-EP emitirá 5200 comprobante de pago mensuales y se concientizará mediante díptico y perifoneo cuatrimestralmente </t>
  </si>
  <si>
    <t>IMPRESIÓN, PUBLICACIÓN Y DIFUSIÓN</t>
  </si>
  <si>
    <t>Objetivo 2: Mejorar las capacidades y potencialidades de la ciudadanía</t>
  </si>
  <si>
    <t>Capacitar al personal de la EMAPAPC-EP y Juntas de Agua incluye viáticos y subsistencia</t>
  </si>
  <si>
    <t>Fortalecer los conocimientos de todo el personal</t>
  </si>
  <si>
    <t>Los  empleados serán capacitados</t>
  </si>
  <si>
    <t>CAPACITACIONES</t>
  </si>
  <si>
    <t>Objetivo 3: Mejorar la calidad de vida de la población.                  Objetivo 6: Garantizar el trabajo estable ,justo y digno en su diversidad de formas</t>
  </si>
  <si>
    <t xml:space="preserve">Servicios Básicos de La EMAPAPC-EP y Estaciones de Bombeo de AA.SS ; AA.PP </t>
  </si>
  <si>
    <t>Cancelar oportunamente las planillas de consumo de los servicios básicos</t>
  </si>
  <si>
    <t>En el año 2014 la EMAPAPC-EP Pagará mensualmente sus obligaciones por consumo de los servicios básicos</t>
  </si>
  <si>
    <t>SERVICIOS BÁSICOS</t>
  </si>
  <si>
    <t xml:space="preserve"> Suministro, equipos y mobiliarios de oficina</t>
  </si>
  <si>
    <t>Implementar con los materiales necesarios para el funcionamiento de las oficinas de EMAPAPPC-EP  para cumplir con los programas, proyectos y objetivos planteados</t>
  </si>
  <si>
    <t xml:space="preserve">Todos los departamentos de la EMAPAPC-EP tendrán los suministro y equipos necesarios </t>
  </si>
  <si>
    <t>SUMINISTRO DE OFICINAS PARA EMAPAPC-EP</t>
  </si>
  <si>
    <t>Objetivo 3: Mejorar la calidad de vida de la población.</t>
  </si>
  <si>
    <t>Mantenimiento Preventivo del tanquero,moto y bomba de succión</t>
  </si>
  <si>
    <t>Bindar un buen servicio a las comunidades</t>
  </si>
  <si>
    <t>se cumplirá en un 100%</t>
  </si>
  <si>
    <t>MANTENIMIENTO PREVENTIVO</t>
  </si>
  <si>
    <t>Adquisición de llantas para tanquero</t>
  </si>
  <si>
    <t>Tener en bodega de EMAPAPC-EP este material para prevenir emergencias suscitadas</t>
  </si>
  <si>
    <t>Se comprarán  llantas en el  año 2014</t>
  </si>
  <si>
    <t>SUMINISTRO DE LLANTAS</t>
  </si>
  <si>
    <t xml:space="preserve">Adquisición de combustible y lubricantes para tanquero,moto , bomba de succión y generadores eléctricos </t>
  </si>
  <si>
    <t>Tener la disponibilidad económica para solventar la demanda</t>
  </si>
  <si>
    <t>SUMINISTRO DE COMBUSTIBLE Y LUBRICANTES</t>
  </si>
  <si>
    <t>Consultoría para Estudios de Prospección Geofísica de Agua Subterraneas</t>
  </si>
  <si>
    <t>Tener los resultados de los estudios para conocer la posibilidad de construcción de pozos profundos</t>
  </si>
  <si>
    <t>10 comunidades de la zona rural contarán con Estudios de Agua Subterraneas; RCTOS: PASAJE,POTRERILLO,GUANABANO,LA CARMELA,LAS PLANCHADAS,LAS MERCEDES,PROCEL DE LA FORTUNA SECTOR LAS MAMITAS,LOS CORAZONES CENTRAL,POROTILLO VILLAO,CASA DE TEJAS</t>
  </si>
  <si>
    <t>CONSULTORIAS DE AA.PP.</t>
  </si>
  <si>
    <t>Alquiler de Tanquero para abastecimiento de agua consumo humano en diferentes comunidades e instituciones</t>
  </si>
  <si>
    <t>Proveer del líquido vital a las instituciones donde no cuentan con este servicio (zona urbana y rural)</t>
  </si>
  <si>
    <t>30 comunidades e instituciones serán beneficiadas con el abastecimiento de agua con tanqueros particulares</t>
  </si>
  <si>
    <t>DISTRIBUCIÓN DE AGUA  A LAS COMUNIDADES</t>
  </si>
  <si>
    <t>Alquiler de maquinaria para trabajos varios de AA.PP. Y AA.SS.</t>
  </si>
  <si>
    <t>Ampliar redes de distribución de agua y mejorar el funcionamiento del sistema de agua y alcantarillado sanitario</t>
  </si>
  <si>
    <t>mejoramiento  de las redes de AA.PP. Y AA.SS.</t>
  </si>
  <si>
    <t>MEJORAMIENTO DE REDES DE AGUAS</t>
  </si>
  <si>
    <t>Adquisición de reactivos,equipos y accesorios para laboratorio de análisis de agua</t>
  </si>
  <si>
    <t>Verificar la calidad del agua de diferentes pozos de la zona Urbana y Rural</t>
  </si>
  <si>
    <t>89 pozos  de la zona urbana y rural se tomarán muestras</t>
  </si>
  <si>
    <t>CALIDAD DEL AGUA</t>
  </si>
  <si>
    <t xml:space="preserve">Adquisición de mototaxi </t>
  </si>
  <si>
    <t xml:space="preserve">Transportar herramientas y materiales para cumplir con los trabajos diarios </t>
  </si>
  <si>
    <t>Se cumplirán en un 90% las labores dentro del cantón</t>
  </si>
  <si>
    <t>CUMPLIR DE MANERA INMEDIATA LAS LABORES</t>
  </si>
  <si>
    <t xml:space="preserve">Adquisición de bombas sumergibles, medidores,tuberías ,herramientas,Materiales de construcción y accesorios electricos para mejoramientos de sistema de agua  , Alcantarillado Sanitario y Pluvial en la zona rural y Urbana </t>
  </si>
  <si>
    <t>Mejorar la infraestructura de los sistemas: AA.PP ; AA.SS  y  AA.LL</t>
  </si>
  <si>
    <t>Se cambiarán tuberias de  AA.PP; AA.SS ;  AA.LL; mas accesorios</t>
  </si>
  <si>
    <t xml:space="preserve"> Objetivo 4: Garantizar los derechos de la naturaleza y promover un medio ambiente sano y sustentable.</t>
  </si>
  <si>
    <t xml:space="preserve">Adquisición de Equipos  y materiales de protección  de limpieza y desinfección para el personal de mantenimiento de agua y alcantarillado sanitario </t>
  </si>
  <si>
    <t>Proteger la Salud y Bienestar del Obrero</t>
  </si>
  <si>
    <t>El 100% del personal de mantenimiento estará protegido .</t>
  </si>
  <si>
    <t>CUMPLIR NORMAS DE BIOSEGURIDAD</t>
  </si>
  <si>
    <t>Objetivo 3: Mejorar la calidad de vida de la población.                  Objetivo 4: Garantizar los derechos de la naturaleza y promover un medio ambiente sano y sustentable.</t>
  </si>
  <si>
    <t>Limpieza (Evacuación de AA.SS de los pozos sépticos de diferentes Instituciones)</t>
  </si>
  <si>
    <t>Salvaguardar la salud de las personas beneficiadas</t>
  </si>
  <si>
    <t>El 100% de las instituciones tendrán limpios sus pozos sépticos</t>
  </si>
  <si>
    <t>EVACUACIÓN DE AA.SS.</t>
  </si>
  <si>
    <t>Mantenimiento preventivo de las estaciones de bombeo AA.SS de la Cabecera Cantonal</t>
  </si>
  <si>
    <t>Prevenir daños para brindar un buen servicio a la ciudadanía carbense</t>
  </si>
  <si>
    <t>Se realizará cada cuatro meses el mantenimiento y El 60% de la población urbana tendrá el sistema activo</t>
  </si>
  <si>
    <t xml:space="preserve">Mantenimiento preventivo de las estaciones de bombeo AA.PP  de la Cabecera Cantonal </t>
  </si>
  <si>
    <t>Prevenir daños para  mantener activo el sistema de agua</t>
  </si>
  <si>
    <t>Se realizará cada seis meses el mantenimiento y El 90% de la población urbana tendrá el sistema activo</t>
  </si>
  <si>
    <t>Mantenimiento Preventivo de las estaciones de bombeo AA.PP  de las parroquias y recintos</t>
  </si>
  <si>
    <t xml:space="preserve">Cuidar del buen funcionamiento del sistema de agua de los pozos de la zona rural </t>
  </si>
  <si>
    <t>Alzada y Construcción de cajas domiciliarias,cámaras de AA.SS incluye tapas de la Cabecera Cantonal</t>
  </si>
  <si>
    <t>Salvaguardar la salud y bienestar de los ciudadanos.</t>
  </si>
  <si>
    <t>Se realizarán 150 alzadas de cajas y cámaras</t>
  </si>
  <si>
    <t>MEJORAMIENTO DE CAJAS Y CÁMARAS DE AA.SS.</t>
  </si>
  <si>
    <t>APROBADO POR:</t>
  </si>
  <si>
    <t>DEPARTAMENTO</t>
  </si>
  <si>
    <t>DIRECTOR DEPARTAMENTAL</t>
  </si>
  <si>
    <t>FECHA DE ELABORACIÓN:</t>
  </si>
  <si>
    <t xml:space="preserve"> </t>
  </si>
  <si>
    <t>TECHO PRESUPUESTARIO GADPC=</t>
  </si>
  <si>
    <t>PROYECCIÓN DE RECAUDACIÓN 2014 PEDRO CARBO=</t>
  </si>
  <si>
    <t>PROYECCIÓN DE RECAUDACIÓN 2014 P. VALLE =</t>
  </si>
  <si>
    <t>TOTAL DE INGRESOS 2014 EMAPAPC-EP=</t>
  </si>
  <si>
    <t>DEFICIT DEL POA 2013</t>
  </si>
  <si>
    <t>Varios Rubros procesos operativos</t>
  </si>
  <si>
    <t>Sueldos y Salarios</t>
  </si>
  <si>
    <t>Total de Egresos 2014 EMAPAPC-EP</t>
  </si>
  <si>
    <t>CUMPLIMIENTO DE LA EJUECUCION PROGRAMATICA</t>
  </si>
  <si>
    <t xml:space="preserve">Presupuesto
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</si>
</sst>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\ #,##0.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Optima"/>
      <family val="2"/>
    </font>
    <font>
      <b/>
      <sz val="22"/>
      <name val="Optima"/>
      <family val="2"/>
    </font>
    <font>
      <b/>
      <sz val="16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color theme="1"/>
      <name val="Century Gothic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00">
    <xf numFmtId="0" fontId="0" fillId="0" borderId="0" xfId="0"/>
    <xf numFmtId="0" fontId="0" fillId="0" borderId="0" xfId="0" applyBorder="1"/>
    <xf numFmtId="0" fontId="3" fillId="2" borderId="0" xfId="3" applyFill="1" applyBorder="1"/>
    <xf numFmtId="0" fontId="3" fillId="2" borderId="0" xfId="3" applyFill="1" applyBorder="1" applyAlignment="1">
      <alignment horizontal="left" vertical="center"/>
    </xf>
    <xf numFmtId="0" fontId="0" fillId="2" borderId="0" xfId="0" applyFill="1"/>
    <xf numFmtId="0" fontId="4" fillId="2" borderId="0" xfId="3" applyFont="1" applyFill="1" applyBorder="1" applyAlignment="1">
      <alignment horizontal="left" vertical="center"/>
    </xf>
    <xf numFmtId="0" fontId="0" fillId="2" borderId="0" xfId="0" applyFill="1" applyBorder="1"/>
    <xf numFmtId="0" fontId="5" fillId="2" borderId="0" xfId="3" applyFont="1" applyFill="1" applyBorder="1" applyAlignment="1">
      <alignment horizontal="left" vertical="center"/>
    </xf>
    <xf numFmtId="0" fontId="6" fillId="2" borderId="0" xfId="3" applyFont="1" applyFill="1" applyBorder="1" applyAlignment="1">
      <alignment horizontal="left" vertical="center"/>
    </xf>
    <xf numFmtId="0" fontId="7" fillId="2" borderId="0" xfId="3" applyFont="1" applyFill="1" applyBorder="1" applyAlignment="1">
      <alignment horizontal="center"/>
    </xf>
    <xf numFmtId="0" fontId="4" fillId="2" borderId="0" xfId="3" applyFont="1" applyFill="1" applyBorder="1" applyAlignment="1"/>
    <xf numFmtId="0" fontId="6" fillId="2" borderId="0" xfId="3" applyFont="1" applyFill="1" applyBorder="1" applyAlignment="1">
      <alignment horizontal="center"/>
    </xf>
    <xf numFmtId="0" fontId="6" fillId="2" borderId="0" xfId="3" applyFont="1" applyFill="1" applyBorder="1" applyAlignment="1">
      <alignment horizontal="left"/>
    </xf>
    <xf numFmtId="0" fontId="9" fillId="3" borderId="1" xfId="3" applyFont="1" applyFill="1" applyBorder="1" applyAlignment="1">
      <alignment horizontal="center" vertical="center" wrapText="1"/>
    </xf>
    <xf numFmtId="0" fontId="9" fillId="4" borderId="2" xfId="3" applyFont="1" applyFill="1" applyBorder="1" applyAlignment="1">
      <alignment horizontal="center" vertical="center" wrapText="1"/>
    </xf>
    <xf numFmtId="0" fontId="9" fillId="4" borderId="3" xfId="3" applyFont="1" applyFill="1" applyBorder="1" applyAlignment="1">
      <alignment horizontal="center" vertical="center" wrapText="1"/>
    </xf>
    <xf numFmtId="0" fontId="9" fillId="3" borderId="2" xfId="3" applyFont="1" applyFill="1" applyBorder="1" applyAlignment="1">
      <alignment horizontal="center" vertical="center" wrapText="1"/>
    </xf>
    <xf numFmtId="0" fontId="9" fillId="3" borderId="3" xfId="3" applyFont="1" applyFill="1" applyBorder="1" applyAlignment="1">
      <alignment horizontal="center" vertical="center" wrapText="1"/>
    </xf>
    <xf numFmtId="0" fontId="9" fillId="5" borderId="4" xfId="3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center" vertical="center" wrapText="1"/>
    </xf>
    <xf numFmtId="0" fontId="9" fillId="6" borderId="6" xfId="3" applyFont="1" applyFill="1" applyBorder="1" applyAlignment="1">
      <alignment horizontal="center" vertical="center" wrapText="1"/>
    </xf>
    <xf numFmtId="0" fontId="9" fillId="7" borderId="6" xfId="3" applyFont="1" applyFill="1" applyBorder="1" applyAlignment="1">
      <alignment horizontal="center" vertical="center" wrapText="1"/>
    </xf>
    <xf numFmtId="0" fontId="9" fillId="3" borderId="7" xfId="3" applyFont="1" applyFill="1" applyBorder="1" applyAlignment="1">
      <alignment horizontal="center" vertical="center" wrapText="1"/>
    </xf>
    <xf numFmtId="0" fontId="9" fillId="3" borderId="8" xfId="3" applyFont="1" applyFill="1" applyBorder="1" applyAlignment="1">
      <alignment horizontal="center" vertical="center" wrapText="1"/>
    </xf>
    <xf numFmtId="0" fontId="9" fillId="5" borderId="9" xfId="3" applyFont="1" applyFill="1" applyBorder="1" applyAlignment="1">
      <alignment horizontal="center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12" xfId="3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2" fillId="0" borderId="0" xfId="0" applyFont="1"/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left" vertical="center" wrapText="1"/>
    </xf>
    <xf numFmtId="0" fontId="12" fillId="0" borderId="11" xfId="0" applyFont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3" fillId="0" borderId="23" xfId="3" applyFont="1" applyBorder="1" applyAlignment="1">
      <alignment horizontal="center"/>
    </xf>
    <xf numFmtId="0" fontId="13" fillId="0" borderId="0" xfId="3" applyFont="1" applyBorder="1" applyAlignment="1">
      <alignment horizontal="center"/>
    </xf>
    <xf numFmtId="0" fontId="13" fillId="0" borderId="24" xfId="3" applyFont="1" applyBorder="1" applyAlignment="1">
      <alignment horizontal="center"/>
    </xf>
    <xf numFmtId="0" fontId="3" fillId="0" borderId="0" xfId="3" applyBorder="1"/>
    <xf numFmtId="0" fontId="3" fillId="0" borderId="25" xfId="3" applyBorder="1"/>
    <xf numFmtId="0" fontId="3" fillId="0" borderId="23" xfId="3" applyBorder="1"/>
    <xf numFmtId="0" fontId="3" fillId="0" borderId="24" xfId="3" applyBorder="1"/>
    <xf numFmtId="0" fontId="0" fillId="0" borderId="26" xfId="0" applyBorder="1"/>
    <xf numFmtId="0" fontId="14" fillId="0" borderId="23" xfId="3" applyFont="1" applyBorder="1" applyAlignment="1">
      <alignment horizontal="center"/>
    </xf>
    <xf numFmtId="0" fontId="14" fillId="0" borderId="0" xfId="3" applyFont="1" applyBorder="1" applyAlignment="1">
      <alignment horizontal="center"/>
    </xf>
    <xf numFmtId="0" fontId="15" fillId="0" borderId="24" xfId="3" applyFont="1" applyBorder="1" applyAlignment="1">
      <alignment horizontal="center"/>
    </xf>
    <xf numFmtId="0" fontId="13" fillId="0" borderId="7" xfId="3" applyFont="1" applyBorder="1"/>
    <xf numFmtId="0" fontId="13" fillId="0" borderId="27" xfId="3" applyFont="1" applyBorder="1"/>
    <xf numFmtId="0" fontId="3" fillId="0" borderId="27" xfId="3" applyBorder="1" applyAlignment="1">
      <alignment horizontal="left"/>
    </xf>
    <xf numFmtId="0" fontId="3" fillId="0" borderId="27" xfId="3" applyBorder="1" applyAlignment="1">
      <alignment horizontal="center"/>
    </xf>
    <xf numFmtId="0" fontId="3" fillId="0" borderId="28" xfId="3" applyBorder="1" applyAlignment="1">
      <alignment horizontal="center"/>
    </xf>
    <xf numFmtId="0" fontId="3" fillId="0" borderId="27" xfId="3" applyBorder="1"/>
    <xf numFmtId="0" fontId="3" fillId="0" borderId="8" xfId="3" applyBorder="1"/>
    <xf numFmtId="0" fontId="16" fillId="8" borderId="17" xfId="0" applyFont="1" applyFill="1" applyBorder="1" applyAlignment="1">
      <alignment horizontal="left"/>
    </xf>
    <xf numFmtId="43" fontId="1" fillId="0" borderId="17" xfId="1" applyFont="1" applyBorder="1"/>
    <xf numFmtId="43" fontId="1" fillId="0" borderId="0" xfId="1" applyFont="1"/>
    <xf numFmtId="43" fontId="0" fillId="0" borderId="0" xfId="0" applyNumberFormat="1"/>
    <xf numFmtId="0" fontId="16" fillId="9" borderId="17" xfId="0" applyFont="1" applyFill="1" applyBorder="1" applyAlignment="1">
      <alignment horizontal="left"/>
    </xf>
    <xf numFmtId="43" fontId="2" fillId="0" borderId="17" xfId="1" applyFont="1" applyBorder="1"/>
    <xf numFmtId="0" fontId="16" fillId="10" borderId="29" xfId="0" applyFont="1" applyFill="1" applyBorder="1" applyAlignment="1">
      <alignment horizontal="left"/>
    </xf>
    <xf numFmtId="43" fontId="2" fillId="0" borderId="29" xfId="1" applyFont="1" applyBorder="1"/>
    <xf numFmtId="0" fontId="2" fillId="11" borderId="30" xfId="0" applyFont="1" applyFill="1" applyBorder="1" applyAlignment="1">
      <alignment horizontal="center"/>
    </xf>
    <xf numFmtId="0" fontId="2" fillId="11" borderId="31" xfId="0" applyFont="1" applyFill="1" applyBorder="1" applyAlignment="1">
      <alignment horizontal="center"/>
    </xf>
    <xf numFmtId="0" fontId="2" fillId="11" borderId="32" xfId="0" applyFont="1" applyFill="1" applyBorder="1" applyAlignment="1">
      <alignment horizontal="center"/>
    </xf>
    <xf numFmtId="43" fontId="2" fillId="11" borderId="32" xfId="1" applyFont="1" applyFill="1" applyBorder="1"/>
    <xf numFmtId="0" fontId="2" fillId="12" borderId="33" xfId="0" applyFont="1" applyFill="1" applyBorder="1" applyAlignment="1">
      <alignment horizontal="center"/>
    </xf>
    <xf numFmtId="0" fontId="2" fillId="12" borderId="34" xfId="0" applyFont="1" applyFill="1" applyBorder="1" applyAlignment="1">
      <alignment horizontal="center"/>
    </xf>
    <xf numFmtId="2" fontId="2" fillId="12" borderId="35" xfId="0" applyNumberFormat="1" applyFont="1" applyFill="1" applyBorder="1"/>
    <xf numFmtId="0" fontId="0" fillId="13" borderId="17" xfId="0" applyFill="1" applyBorder="1" applyAlignment="1">
      <alignment horizontal="center"/>
    </xf>
    <xf numFmtId="43" fontId="1" fillId="13" borderId="20" xfId="1" applyFont="1" applyFill="1" applyBorder="1"/>
    <xf numFmtId="0" fontId="0" fillId="14" borderId="17" xfId="0" applyFill="1" applyBorder="1" applyAlignment="1">
      <alignment horizontal="center"/>
    </xf>
    <xf numFmtId="43" fontId="1" fillId="14" borderId="20" xfId="1" applyFont="1" applyFill="1" applyBorder="1"/>
    <xf numFmtId="0" fontId="0" fillId="11" borderId="17" xfId="0" applyFill="1" applyBorder="1" applyAlignment="1">
      <alignment horizontal="center"/>
    </xf>
    <xf numFmtId="43" fontId="0" fillId="11" borderId="36" xfId="0" applyNumberFormat="1" applyFill="1" applyBorder="1"/>
    <xf numFmtId="9" fontId="0" fillId="0" borderId="8" xfId="2" applyFont="1" applyBorder="1" applyAlignment="1">
      <alignment horizontal="center"/>
    </xf>
    <xf numFmtId="0" fontId="6" fillId="2" borderId="0" xfId="3" applyFont="1" applyFill="1" applyBorder="1" applyAlignment="1"/>
    <xf numFmtId="0" fontId="0" fillId="2" borderId="0" xfId="0" applyFill="1" applyAlignment="1">
      <alignment horizontal="left"/>
    </xf>
    <xf numFmtId="0" fontId="11" fillId="15" borderId="15" xfId="0" applyFont="1" applyFill="1" applyBorder="1" applyAlignment="1">
      <alignment horizontal="center" vertical="center" wrapText="1"/>
    </xf>
    <xf numFmtId="0" fontId="11" fillId="15" borderId="14" xfId="0" applyFont="1" applyFill="1" applyBorder="1" applyAlignment="1">
      <alignment horizontal="center" vertical="center" wrapText="1"/>
    </xf>
    <xf numFmtId="0" fontId="11" fillId="15" borderId="18" xfId="0" applyFont="1" applyFill="1" applyBorder="1" applyAlignment="1">
      <alignment horizontal="center" vertical="center" wrapText="1"/>
    </xf>
    <xf numFmtId="0" fontId="11" fillId="15" borderId="17" xfId="0" applyFont="1" applyFill="1" applyBorder="1" applyAlignment="1">
      <alignment horizontal="center" vertical="center" wrapText="1"/>
    </xf>
    <xf numFmtId="164" fontId="11" fillId="15" borderId="17" xfId="0" applyNumberFormat="1" applyFont="1" applyFill="1" applyBorder="1" applyAlignment="1">
      <alignment horizontal="center" vertical="center" wrapText="1"/>
    </xf>
    <xf numFmtId="43" fontId="11" fillId="15" borderId="17" xfId="0" applyNumberFormat="1" applyFont="1" applyFill="1" applyBorder="1" applyAlignment="1">
      <alignment horizontal="center" vertical="center" wrapText="1"/>
    </xf>
    <xf numFmtId="0" fontId="9" fillId="3" borderId="4" xfId="3" applyFont="1" applyFill="1" applyBorder="1" applyAlignment="1">
      <alignment horizontal="center" vertical="center" wrapText="1"/>
    </xf>
    <xf numFmtId="0" fontId="9" fillId="3" borderId="9" xfId="3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3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216693</xdr:colOff>
      <xdr:row>2</xdr:row>
      <xdr:rowOff>14288</xdr:rowOff>
    </xdr:from>
    <xdr:to>
      <xdr:col>1</xdr:col>
      <xdr:colOff>1112043</xdr:colOff>
      <xdr:row>6</xdr:row>
      <xdr:rowOff>303014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6693" y="395288"/>
          <a:ext cx="1247775" cy="1460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699492</xdr:colOff>
      <xdr:row>2</xdr:row>
      <xdr:rowOff>136921</xdr:rowOff>
    </xdr:from>
    <xdr:to>
      <xdr:col>9</xdr:col>
      <xdr:colOff>2220516</xdr:colOff>
      <xdr:row>7</xdr:row>
      <xdr:rowOff>127396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948892" y="517921"/>
          <a:ext cx="1521024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ESUPUESTO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Gabriela%20Martinez\Desktop\Propuesta%20POA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</sheetNames>
    <sheetDataSet>
      <sheetData sheetId="0" refreshError="1"/>
      <sheetData sheetId="1" refreshError="1"/>
      <sheetData sheetId="2" refreshError="1"/>
      <sheetData sheetId="3" refreshError="1">
        <row r="85">
          <cell r="E85">
            <v>-13971.60520000002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 inicios de año"/>
      <sheetName val="a inicio del segundo semestre"/>
      <sheetName val="sueldos y salarios"/>
      <sheetName val="Varios rubros"/>
      <sheetName val="reformado"/>
    </sheetNames>
    <sheetDataSet>
      <sheetData sheetId="0"/>
      <sheetData sheetId="1"/>
      <sheetData sheetId="2">
        <row r="60">
          <cell r="J60">
            <v>284136.85683999996</v>
          </cell>
        </row>
      </sheetData>
      <sheetData sheetId="3">
        <row r="80">
          <cell r="E80">
            <v>342319.99926333327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64" zoomScaleNormal="64" workbookViewId="0">
      <selection activeCell="L13" sqref="L13"/>
    </sheetView>
  </sheetViews>
  <sheetFormatPr baseColWidth="10" defaultRowHeight="15"/>
  <cols>
    <col min="1" max="1" width="5.28515625" customWidth="1"/>
    <col min="2" max="2" width="29.42578125" customWidth="1"/>
    <col min="3" max="3" width="24.140625" customWidth="1"/>
    <col min="4" max="4" width="20.7109375" customWidth="1"/>
    <col min="5" max="5" width="23.7109375" customWidth="1"/>
    <col min="6" max="6" width="31" customWidth="1"/>
    <col min="7" max="7" width="25.85546875" customWidth="1"/>
    <col min="8" max="8" width="24.140625" customWidth="1"/>
    <col min="9" max="9" width="29.42578125" customWidth="1"/>
    <col min="10" max="10" width="34.7109375" customWidth="1"/>
    <col min="250" max="250" width="5.28515625" customWidth="1"/>
    <col min="251" max="251" width="22.28515625" customWidth="1"/>
    <col min="252" max="252" width="16.5703125" customWidth="1"/>
    <col min="253" max="253" width="20.7109375" customWidth="1"/>
    <col min="254" max="254" width="23.7109375" customWidth="1"/>
    <col min="255" max="255" width="31" customWidth="1"/>
    <col min="256" max="256" width="25.85546875" customWidth="1"/>
    <col min="258" max="261" width="6.7109375" customWidth="1"/>
    <col min="262" max="263" width="15" customWidth="1"/>
    <col min="264" max="264" width="9.85546875" customWidth="1"/>
    <col min="265" max="265" width="24" customWidth="1"/>
    <col min="506" max="506" width="5.28515625" customWidth="1"/>
    <col min="507" max="507" width="22.28515625" customWidth="1"/>
    <col min="508" max="508" width="16.5703125" customWidth="1"/>
    <col min="509" max="509" width="20.7109375" customWidth="1"/>
    <col min="510" max="510" width="23.7109375" customWidth="1"/>
    <col min="511" max="511" width="31" customWidth="1"/>
    <col min="512" max="512" width="25.85546875" customWidth="1"/>
    <col min="514" max="517" width="6.7109375" customWidth="1"/>
    <col min="518" max="519" width="15" customWidth="1"/>
    <col min="520" max="520" width="9.85546875" customWidth="1"/>
    <col min="521" max="521" width="24" customWidth="1"/>
    <col min="762" max="762" width="5.28515625" customWidth="1"/>
    <col min="763" max="763" width="22.28515625" customWidth="1"/>
    <col min="764" max="764" width="16.5703125" customWidth="1"/>
    <col min="765" max="765" width="20.7109375" customWidth="1"/>
    <col min="766" max="766" width="23.7109375" customWidth="1"/>
    <col min="767" max="767" width="31" customWidth="1"/>
    <col min="768" max="768" width="25.85546875" customWidth="1"/>
    <col min="770" max="773" width="6.7109375" customWidth="1"/>
    <col min="774" max="775" width="15" customWidth="1"/>
    <col min="776" max="776" width="9.85546875" customWidth="1"/>
    <col min="777" max="777" width="24" customWidth="1"/>
    <col min="1018" max="1018" width="5.28515625" customWidth="1"/>
    <col min="1019" max="1019" width="22.28515625" customWidth="1"/>
    <col min="1020" max="1020" width="16.5703125" customWidth="1"/>
    <col min="1021" max="1021" width="20.7109375" customWidth="1"/>
    <col min="1022" max="1022" width="23.7109375" customWidth="1"/>
    <col min="1023" max="1023" width="31" customWidth="1"/>
    <col min="1024" max="1024" width="25.85546875" customWidth="1"/>
    <col min="1026" max="1029" width="6.7109375" customWidth="1"/>
    <col min="1030" max="1031" width="15" customWidth="1"/>
    <col min="1032" max="1032" width="9.85546875" customWidth="1"/>
    <col min="1033" max="1033" width="24" customWidth="1"/>
    <col min="1274" max="1274" width="5.28515625" customWidth="1"/>
    <col min="1275" max="1275" width="22.28515625" customWidth="1"/>
    <col min="1276" max="1276" width="16.5703125" customWidth="1"/>
    <col min="1277" max="1277" width="20.7109375" customWidth="1"/>
    <col min="1278" max="1278" width="23.7109375" customWidth="1"/>
    <col min="1279" max="1279" width="31" customWidth="1"/>
    <col min="1280" max="1280" width="25.85546875" customWidth="1"/>
    <col min="1282" max="1285" width="6.7109375" customWidth="1"/>
    <col min="1286" max="1287" width="15" customWidth="1"/>
    <col min="1288" max="1288" width="9.85546875" customWidth="1"/>
    <col min="1289" max="1289" width="24" customWidth="1"/>
    <col min="1530" max="1530" width="5.28515625" customWidth="1"/>
    <col min="1531" max="1531" width="22.28515625" customWidth="1"/>
    <col min="1532" max="1532" width="16.5703125" customWidth="1"/>
    <col min="1533" max="1533" width="20.7109375" customWidth="1"/>
    <col min="1534" max="1534" width="23.7109375" customWidth="1"/>
    <col min="1535" max="1535" width="31" customWidth="1"/>
    <col min="1536" max="1536" width="25.85546875" customWidth="1"/>
    <col min="1538" max="1541" width="6.7109375" customWidth="1"/>
    <col min="1542" max="1543" width="15" customWidth="1"/>
    <col min="1544" max="1544" width="9.85546875" customWidth="1"/>
    <col min="1545" max="1545" width="24" customWidth="1"/>
    <col min="1786" max="1786" width="5.28515625" customWidth="1"/>
    <col min="1787" max="1787" width="22.28515625" customWidth="1"/>
    <col min="1788" max="1788" width="16.5703125" customWidth="1"/>
    <col min="1789" max="1789" width="20.7109375" customWidth="1"/>
    <col min="1790" max="1790" width="23.7109375" customWidth="1"/>
    <col min="1791" max="1791" width="31" customWidth="1"/>
    <col min="1792" max="1792" width="25.85546875" customWidth="1"/>
    <col min="1794" max="1797" width="6.7109375" customWidth="1"/>
    <col min="1798" max="1799" width="15" customWidth="1"/>
    <col min="1800" max="1800" width="9.85546875" customWidth="1"/>
    <col min="1801" max="1801" width="24" customWidth="1"/>
    <col min="2042" max="2042" width="5.28515625" customWidth="1"/>
    <col min="2043" max="2043" width="22.28515625" customWidth="1"/>
    <col min="2044" max="2044" width="16.5703125" customWidth="1"/>
    <col min="2045" max="2045" width="20.7109375" customWidth="1"/>
    <col min="2046" max="2046" width="23.7109375" customWidth="1"/>
    <col min="2047" max="2047" width="31" customWidth="1"/>
    <col min="2048" max="2048" width="25.85546875" customWidth="1"/>
    <col min="2050" max="2053" width="6.7109375" customWidth="1"/>
    <col min="2054" max="2055" width="15" customWidth="1"/>
    <col min="2056" max="2056" width="9.85546875" customWidth="1"/>
    <col min="2057" max="2057" width="24" customWidth="1"/>
    <col min="2298" max="2298" width="5.28515625" customWidth="1"/>
    <col min="2299" max="2299" width="22.28515625" customWidth="1"/>
    <col min="2300" max="2300" width="16.5703125" customWidth="1"/>
    <col min="2301" max="2301" width="20.7109375" customWidth="1"/>
    <col min="2302" max="2302" width="23.7109375" customWidth="1"/>
    <col min="2303" max="2303" width="31" customWidth="1"/>
    <col min="2304" max="2304" width="25.85546875" customWidth="1"/>
    <col min="2306" max="2309" width="6.7109375" customWidth="1"/>
    <col min="2310" max="2311" width="15" customWidth="1"/>
    <col min="2312" max="2312" width="9.85546875" customWidth="1"/>
    <col min="2313" max="2313" width="24" customWidth="1"/>
    <col min="2554" max="2554" width="5.28515625" customWidth="1"/>
    <col min="2555" max="2555" width="22.28515625" customWidth="1"/>
    <col min="2556" max="2556" width="16.5703125" customWidth="1"/>
    <col min="2557" max="2557" width="20.7109375" customWidth="1"/>
    <col min="2558" max="2558" width="23.7109375" customWidth="1"/>
    <col min="2559" max="2559" width="31" customWidth="1"/>
    <col min="2560" max="2560" width="25.85546875" customWidth="1"/>
    <col min="2562" max="2565" width="6.7109375" customWidth="1"/>
    <col min="2566" max="2567" width="15" customWidth="1"/>
    <col min="2568" max="2568" width="9.85546875" customWidth="1"/>
    <col min="2569" max="2569" width="24" customWidth="1"/>
    <col min="2810" max="2810" width="5.28515625" customWidth="1"/>
    <col min="2811" max="2811" width="22.28515625" customWidth="1"/>
    <col min="2812" max="2812" width="16.5703125" customWidth="1"/>
    <col min="2813" max="2813" width="20.7109375" customWidth="1"/>
    <col min="2814" max="2814" width="23.7109375" customWidth="1"/>
    <col min="2815" max="2815" width="31" customWidth="1"/>
    <col min="2816" max="2816" width="25.85546875" customWidth="1"/>
    <col min="2818" max="2821" width="6.7109375" customWidth="1"/>
    <col min="2822" max="2823" width="15" customWidth="1"/>
    <col min="2824" max="2824" width="9.85546875" customWidth="1"/>
    <col min="2825" max="2825" width="24" customWidth="1"/>
    <col min="3066" max="3066" width="5.28515625" customWidth="1"/>
    <col min="3067" max="3067" width="22.28515625" customWidth="1"/>
    <col min="3068" max="3068" width="16.5703125" customWidth="1"/>
    <col min="3069" max="3069" width="20.7109375" customWidth="1"/>
    <col min="3070" max="3070" width="23.7109375" customWidth="1"/>
    <col min="3071" max="3071" width="31" customWidth="1"/>
    <col min="3072" max="3072" width="25.85546875" customWidth="1"/>
    <col min="3074" max="3077" width="6.7109375" customWidth="1"/>
    <col min="3078" max="3079" width="15" customWidth="1"/>
    <col min="3080" max="3080" width="9.85546875" customWidth="1"/>
    <col min="3081" max="3081" width="24" customWidth="1"/>
    <col min="3322" max="3322" width="5.28515625" customWidth="1"/>
    <col min="3323" max="3323" width="22.28515625" customWidth="1"/>
    <col min="3324" max="3324" width="16.5703125" customWidth="1"/>
    <col min="3325" max="3325" width="20.7109375" customWidth="1"/>
    <col min="3326" max="3326" width="23.7109375" customWidth="1"/>
    <col min="3327" max="3327" width="31" customWidth="1"/>
    <col min="3328" max="3328" width="25.85546875" customWidth="1"/>
    <col min="3330" max="3333" width="6.7109375" customWidth="1"/>
    <col min="3334" max="3335" width="15" customWidth="1"/>
    <col min="3336" max="3336" width="9.85546875" customWidth="1"/>
    <col min="3337" max="3337" width="24" customWidth="1"/>
    <col min="3578" max="3578" width="5.28515625" customWidth="1"/>
    <col min="3579" max="3579" width="22.28515625" customWidth="1"/>
    <col min="3580" max="3580" width="16.5703125" customWidth="1"/>
    <col min="3581" max="3581" width="20.7109375" customWidth="1"/>
    <col min="3582" max="3582" width="23.7109375" customWidth="1"/>
    <col min="3583" max="3583" width="31" customWidth="1"/>
    <col min="3584" max="3584" width="25.85546875" customWidth="1"/>
    <col min="3586" max="3589" width="6.7109375" customWidth="1"/>
    <col min="3590" max="3591" width="15" customWidth="1"/>
    <col min="3592" max="3592" width="9.85546875" customWidth="1"/>
    <col min="3593" max="3593" width="24" customWidth="1"/>
    <col min="3834" max="3834" width="5.28515625" customWidth="1"/>
    <col min="3835" max="3835" width="22.28515625" customWidth="1"/>
    <col min="3836" max="3836" width="16.5703125" customWidth="1"/>
    <col min="3837" max="3837" width="20.7109375" customWidth="1"/>
    <col min="3838" max="3838" width="23.7109375" customWidth="1"/>
    <col min="3839" max="3839" width="31" customWidth="1"/>
    <col min="3840" max="3840" width="25.85546875" customWidth="1"/>
    <col min="3842" max="3845" width="6.7109375" customWidth="1"/>
    <col min="3846" max="3847" width="15" customWidth="1"/>
    <col min="3848" max="3848" width="9.85546875" customWidth="1"/>
    <col min="3849" max="3849" width="24" customWidth="1"/>
    <col min="4090" max="4090" width="5.28515625" customWidth="1"/>
    <col min="4091" max="4091" width="22.28515625" customWidth="1"/>
    <col min="4092" max="4092" width="16.5703125" customWidth="1"/>
    <col min="4093" max="4093" width="20.7109375" customWidth="1"/>
    <col min="4094" max="4094" width="23.7109375" customWidth="1"/>
    <col min="4095" max="4095" width="31" customWidth="1"/>
    <col min="4096" max="4096" width="25.85546875" customWidth="1"/>
    <col min="4098" max="4101" width="6.7109375" customWidth="1"/>
    <col min="4102" max="4103" width="15" customWidth="1"/>
    <col min="4104" max="4104" width="9.85546875" customWidth="1"/>
    <col min="4105" max="4105" width="24" customWidth="1"/>
    <col min="4346" max="4346" width="5.28515625" customWidth="1"/>
    <col min="4347" max="4347" width="22.28515625" customWidth="1"/>
    <col min="4348" max="4348" width="16.5703125" customWidth="1"/>
    <col min="4349" max="4349" width="20.7109375" customWidth="1"/>
    <col min="4350" max="4350" width="23.7109375" customWidth="1"/>
    <col min="4351" max="4351" width="31" customWidth="1"/>
    <col min="4352" max="4352" width="25.85546875" customWidth="1"/>
    <col min="4354" max="4357" width="6.7109375" customWidth="1"/>
    <col min="4358" max="4359" width="15" customWidth="1"/>
    <col min="4360" max="4360" width="9.85546875" customWidth="1"/>
    <col min="4361" max="4361" width="24" customWidth="1"/>
    <col min="4602" max="4602" width="5.28515625" customWidth="1"/>
    <col min="4603" max="4603" width="22.28515625" customWidth="1"/>
    <col min="4604" max="4604" width="16.5703125" customWidth="1"/>
    <col min="4605" max="4605" width="20.7109375" customWidth="1"/>
    <col min="4606" max="4606" width="23.7109375" customWidth="1"/>
    <col min="4607" max="4607" width="31" customWidth="1"/>
    <col min="4608" max="4608" width="25.85546875" customWidth="1"/>
    <col min="4610" max="4613" width="6.7109375" customWidth="1"/>
    <col min="4614" max="4615" width="15" customWidth="1"/>
    <col min="4616" max="4616" width="9.85546875" customWidth="1"/>
    <col min="4617" max="4617" width="24" customWidth="1"/>
    <col min="4858" max="4858" width="5.28515625" customWidth="1"/>
    <col min="4859" max="4859" width="22.28515625" customWidth="1"/>
    <col min="4860" max="4860" width="16.5703125" customWidth="1"/>
    <col min="4861" max="4861" width="20.7109375" customWidth="1"/>
    <col min="4862" max="4862" width="23.7109375" customWidth="1"/>
    <col min="4863" max="4863" width="31" customWidth="1"/>
    <col min="4864" max="4864" width="25.85546875" customWidth="1"/>
    <col min="4866" max="4869" width="6.7109375" customWidth="1"/>
    <col min="4870" max="4871" width="15" customWidth="1"/>
    <col min="4872" max="4872" width="9.85546875" customWidth="1"/>
    <col min="4873" max="4873" width="24" customWidth="1"/>
    <col min="5114" max="5114" width="5.28515625" customWidth="1"/>
    <col min="5115" max="5115" width="22.28515625" customWidth="1"/>
    <col min="5116" max="5116" width="16.5703125" customWidth="1"/>
    <col min="5117" max="5117" width="20.7109375" customWidth="1"/>
    <col min="5118" max="5118" width="23.7109375" customWidth="1"/>
    <col min="5119" max="5119" width="31" customWidth="1"/>
    <col min="5120" max="5120" width="25.85546875" customWidth="1"/>
    <col min="5122" max="5125" width="6.7109375" customWidth="1"/>
    <col min="5126" max="5127" width="15" customWidth="1"/>
    <col min="5128" max="5128" width="9.85546875" customWidth="1"/>
    <col min="5129" max="5129" width="24" customWidth="1"/>
    <col min="5370" max="5370" width="5.28515625" customWidth="1"/>
    <col min="5371" max="5371" width="22.28515625" customWidth="1"/>
    <col min="5372" max="5372" width="16.5703125" customWidth="1"/>
    <col min="5373" max="5373" width="20.7109375" customWidth="1"/>
    <col min="5374" max="5374" width="23.7109375" customWidth="1"/>
    <col min="5375" max="5375" width="31" customWidth="1"/>
    <col min="5376" max="5376" width="25.85546875" customWidth="1"/>
    <col min="5378" max="5381" width="6.7109375" customWidth="1"/>
    <col min="5382" max="5383" width="15" customWidth="1"/>
    <col min="5384" max="5384" width="9.85546875" customWidth="1"/>
    <col min="5385" max="5385" width="24" customWidth="1"/>
    <col min="5626" max="5626" width="5.28515625" customWidth="1"/>
    <col min="5627" max="5627" width="22.28515625" customWidth="1"/>
    <col min="5628" max="5628" width="16.5703125" customWidth="1"/>
    <col min="5629" max="5629" width="20.7109375" customWidth="1"/>
    <col min="5630" max="5630" width="23.7109375" customWidth="1"/>
    <col min="5631" max="5631" width="31" customWidth="1"/>
    <col min="5632" max="5632" width="25.85546875" customWidth="1"/>
    <col min="5634" max="5637" width="6.7109375" customWidth="1"/>
    <col min="5638" max="5639" width="15" customWidth="1"/>
    <col min="5640" max="5640" width="9.85546875" customWidth="1"/>
    <col min="5641" max="5641" width="24" customWidth="1"/>
    <col min="5882" max="5882" width="5.28515625" customWidth="1"/>
    <col min="5883" max="5883" width="22.28515625" customWidth="1"/>
    <col min="5884" max="5884" width="16.5703125" customWidth="1"/>
    <col min="5885" max="5885" width="20.7109375" customWidth="1"/>
    <col min="5886" max="5886" width="23.7109375" customWidth="1"/>
    <col min="5887" max="5887" width="31" customWidth="1"/>
    <col min="5888" max="5888" width="25.85546875" customWidth="1"/>
    <col min="5890" max="5893" width="6.7109375" customWidth="1"/>
    <col min="5894" max="5895" width="15" customWidth="1"/>
    <col min="5896" max="5896" width="9.85546875" customWidth="1"/>
    <col min="5897" max="5897" width="24" customWidth="1"/>
    <col min="6138" max="6138" width="5.28515625" customWidth="1"/>
    <col min="6139" max="6139" width="22.28515625" customWidth="1"/>
    <col min="6140" max="6140" width="16.5703125" customWidth="1"/>
    <col min="6141" max="6141" width="20.7109375" customWidth="1"/>
    <col min="6142" max="6142" width="23.7109375" customWidth="1"/>
    <col min="6143" max="6143" width="31" customWidth="1"/>
    <col min="6144" max="6144" width="25.85546875" customWidth="1"/>
    <col min="6146" max="6149" width="6.7109375" customWidth="1"/>
    <col min="6150" max="6151" width="15" customWidth="1"/>
    <col min="6152" max="6152" width="9.85546875" customWidth="1"/>
    <col min="6153" max="6153" width="24" customWidth="1"/>
    <col min="6394" max="6394" width="5.28515625" customWidth="1"/>
    <col min="6395" max="6395" width="22.28515625" customWidth="1"/>
    <col min="6396" max="6396" width="16.5703125" customWidth="1"/>
    <col min="6397" max="6397" width="20.7109375" customWidth="1"/>
    <col min="6398" max="6398" width="23.7109375" customWidth="1"/>
    <col min="6399" max="6399" width="31" customWidth="1"/>
    <col min="6400" max="6400" width="25.85546875" customWidth="1"/>
    <col min="6402" max="6405" width="6.7109375" customWidth="1"/>
    <col min="6406" max="6407" width="15" customWidth="1"/>
    <col min="6408" max="6408" width="9.85546875" customWidth="1"/>
    <col min="6409" max="6409" width="24" customWidth="1"/>
    <col min="6650" max="6650" width="5.28515625" customWidth="1"/>
    <col min="6651" max="6651" width="22.28515625" customWidth="1"/>
    <col min="6652" max="6652" width="16.5703125" customWidth="1"/>
    <col min="6653" max="6653" width="20.7109375" customWidth="1"/>
    <col min="6654" max="6654" width="23.7109375" customWidth="1"/>
    <col min="6655" max="6655" width="31" customWidth="1"/>
    <col min="6656" max="6656" width="25.85546875" customWidth="1"/>
    <col min="6658" max="6661" width="6.7109375" customWidth="1"/>
    <col min="6662" max="6663" width="15" customWidth="1"/>
    <col min="6664" max="6664" width="9.85546875" customWidth="1"/>
    <col min="6665" max="6665" width="24" customWidth="1"/>
    <col min="6906" max="6906" width="5.28515625" customWidth="1"/>
    <col min="6907" max="6907" width="22.28515625" customWidth="1"/>
    <col min="6908" max="6908" width="16.5703125" customWidth="1"/>
    <col min="6909" max="6909" width="20.7109375" customWidth="1"/>
    <col min="6910" max="6910" width="23.7109375" customWidth="1"/>
    <col min="6911" max="6911" width="31" customWidth="1"/>
    <col min="6912" max="6912" width="25.85546875" customWidth="1"/>
    <col min="6914" max="6917" width="6.7109375" customWidth="1"/>
    <col min="6918" max="6919" width="15" customWidth="1"/>
    <col min="6920" max="6920" width="9.85546875" customWidth="1"/>
    <col min="6921" max="6921" width="24" customWidth="1"/>
    <col min="7162" max="7162" width="5.28515625" customWidth="1"/>
    <col min="7163" max="7163" width="22.28515625" customWidth="1"/>
    <col min="7164" max="7164" width="16.5703125" customWidth="1"/>
    <col min="7165" max="7165" width="20.7109375" customWidth="1"/>
    <col min="7166" max="7166" width="23.7109375" customWidth="1"/>
    <col min="7167" max="7167" width="31" customWidth="1"/>
    <col min="7168" max="7168" width="25.85546875" customWidth="1"/>
    <col min="7170" max="7173" width="6.7109375" customWidth="1"/>
    <col min="7174" max="7175" width="15" customWidth="1"/>
    <col min="7176" max="7176" width="9.85546875" customWidth="1"/>
    <col min="7177" max="7177" width="24" customWidth="1"/>
    <col min="7418" max="7418" width="5.28515625" customWidth="1"/>
    <col min="7419" max="7419" width="22.28515625" customWidth="1"/>
    <col min="7420" max="7420" width="16.5703125" customWidth="1"/>
    <col min="7421" max="7421" width="20.7109375" customWidth="1"/>
    <col min="7422" max="7422" width="23.7109375" customWidth="1"/>
    <col min="7423" max="7423" width="31" customWidth="1"/>
    <col min="7424" max="7424" width="25.85546875" customWidth="1"/>
    <col min="7426" max="7429" width="6.7109375" customWidth="1"/>
    <col min="7430" max="7431" width="15" customWidth="1"/>
    <col min="7432" max="7432" width="9.85546875" customWidth="1"/>
    <col min="7433" max="7433" width="24" customWidth="1"/>
    <col min="7674" max="7674" width="5.28515625" customWidth="1"/>
    <col min="7675" max="7675" width="22.28515625" customWidth="1"/>
    <col min="7676" max="7676" width="16.5703125" customWidth="1"/>
    <col min="7677" max="7677" width="20.7109375" customWidth="1"/>
    <col min="7678" max="7678" width="23.7109375" customWidth="1"/>
    <col min="7679" max="7679" width="31" customWidth="1"/>
    <col min="7680" max="7680" width="25.85546875" customWidth="1"/>
    <col min="7682" max="7685" width="6.7109375" customWidth="1"/>
    <col min="7686" max="7687" width="15" customWidth="1"/>
    <col min="7688" max="7688" width="9.85546875" customWidth="1"/>
    <col min="7689" max="7689" width="24" customWidth="1"/>
    <col min="7930" max="7930" width="5.28515625" customWidth="1"/>
    <col min="7931" max="7931" width="22.28515625" customWidth="1"/>
    <col min="7932" max="7932" width="16.5703125" customWidth="1"/>
    <col min="7933" max="7933" width="20.7109375" customWidth="1"/>
    <col min="7934" max="7934" width="23.7109375" customWidth="1"/>
    <col min="7935" max="7935" width="31" customWidth="1"/>
    <col min="7936" max="7936" width="25.85546875" customWidth="1"/>
    <col min="7938" max="7941" width="6.7109375" customWidth="1"/>
    <col min="7942" max="7943" width="15" customWidth="1"/>
    <col min="7944" max="7944" width="9.85546875" customWidth="1"/>
    <col min="7945" max="7945" width="24" customWidth="1"/>
    <col min="8186" max="8186" width="5.28515625" customWidth="1"/>
    <col min="8187" max="8187" width="22.28515625" customWidth="1"/>
    <col min="8188" max="8188" width="16.5703125" customWidth="1"/>
    <col min="8189" max="8189" width="20.7109375" customWidth="1"/>
    <col min="8190" max="8190" width="23.7109375" customWidth="1"/>
    <col min="8191" max="8191" width="31" customWidth="1"/>
    <col min="8192" max="8192" width="25.85546875" customWidth="1"/>
    <col min="8194" max="8197" width="6.7109375" customWidth="1"/>
    <col min="8198" max="8199" width="15" customWidth="1"/>
    <col min="8200" max="8200" width="9.85546875" customWidth="1"/>
    <col min="8201" max="8201" width="24" customWidth="1"/>
    <col min="8442" max="8442" width="5.28515625" customWidth="1"/>
    <col min="8443" max="8443" width="22.28515625" customWidth="1"/>
    <col min="8444" max="8444" width="16.5703125" customWidth="1"/>
    <col min="8445" max="8445" width="20.7109375" customWidth="1"/>
    <col min="8446" max="8446" width="23.7109375" customWidth="1"/>
    <col min="8447" max="8447" width="31" customWidth="1"/>
    <col min="8448" max="8448" width="25.85546875" customWidth="1"/>
    <col min="8450" max="8453" width="6.7109375" customWidth="1"/>
    <col min="8454" max="8455" width="15" customWidth="1"/>
    <col min="8456" max="8456" width="9.85546875" customWidth="1"/>
    <col min="8457" max="8457" width="24" customWidth="1"/>
    <col min="8698" max="8698" width="5.28515625" customWidth="1"/>
    <col min="8699" max="8699" width="22.28515625" customWidth="1"/>
    <col min="8700" max="8700" width="16.5703125" customWidth="1"/>
    <col min="8701" max="8701" width="20.7109375" customWidth="1"/>
    <col min="8702" max="8702" width="23.7109375" customWidth="1"/>
    <col min="8703" max="8703" width="31" customWidth="1"/>
    <col min="8704" max="8704" width="25.85546875" customWidth="1"/>
    <col min="8706" max="8709" width="6.7109375" customWidth="1"/>
    <col min="8710" max="8711" width="15" customWidth="1"/>
    <col min="8712" max="8712" width="9.85546875" customWidth="1"/>
    <col min="8713" max="8713" width="24" customWidth="1"/>
    <col min="8954" max="8954" width="5.28515625" customWidth="1"/>
    <col min="8955" max="8955" width="22.28515625" customWidth="1"/>
    <col min="8956" max="8956" width="16.5703125" customWidth="1"/>
    <col min="8957" max="8957" width="20.7109375" customWidth="1"/>
    <col min="8958" max="8958" width="23.7109375" customWidth="1"/>
    <col min="8959" max="8959" width="31" customWidth="1"/>
    <col min="8960" max="8960" width="25.85546875" customWidth="1"/>
    <col min="8962" max="8965" width="6.7109375" customWidth="1"/>
    <col min="8966" max="8967" width="15" customWidth="1"/>
    <col min="8968" max="8968" width="9.85546875" customWidth="1"/>
    <col min="8969" max="8969" width="24" customWidth="1"/>
    <col min="9210" max="9210" width="5.28515625" customWidth="1"/>
    <col min="9211" max="9211" width="22.28515625" customWidth="1"/>
    <col min="9212" max="9212" width="16.5703125" customWidth="1"/>
    <col min="9213" max="9213" width="20.7109375" customWidth="1"/>
    <col min="9214" max="9214" width="23.7109375" customWidth="1"/>
    <col min="9215" max="9215" width="31" customWidth="1"/>
    <col min="9216" max="9216" width="25.85546875" customWidth="1"/>
    <col min="9218" max="9221" width="6.7109375" customWidth="1"/>
    <col min="9222" max="9223" width="15" customWidth="1"/>
    <col min="9224" max="9224" width="9.85546875" customWidth="1"/>
    <col min="9225" max="9225" width="24" customWidth="1"/>
    <col min="9466" max="9466" width="5.28515625" customWidth="1"/>
    <col min="9467" max="9467" width="22.28515625" customWidth="1"/>
    <col min="9468" max="9468" width="16.5703125" customWidth="1"/>
    <col min="9469" max="9469" width="20.7109375" customWidth="1"/>
    <col min="9470" max="9470" width="23.7109375" customWidth="1"/>
    <col min="9471" max="9471" width="31" customWidth="1"/>
    <col min="9472" max="9472" width="25.85546875" customWidth="1"/>
    <col min="9474" max="9477" width="6.7109375" customWidth="1"/>
    <col min="9478" max="9479" width="15" customWidth="1"/>
    <col min="9480" max="9480" width="9.85546875" customWidth="1"/>
    <col min="9481" max="9481" width="24" customWidth="1"/>
    <col min="9722" max="9722" width="5.28515625" customWidth="1"/>
    <col min="9723" max="9723" width="22.28515625" customWidth="1"/>
    <col min="9724" max="9724" width="16.5703125" customWidth="1"/>
    <col min="9725" max="9725" width="20.7109375" customWidth="1"/>
    <col min="9726" max="9726" width="23.7109375" customWidth="1"/>
    <col min="9727" max="9727" width="31" customWidth="1"/>
    <col min="9728" max="9728" width="25.85546875" customWidth="1"/>
    <col min="9730" max="9733" width="6.7109375" customWidth="1"/>
    <col min="9734" max="9735" width="15" customWidth="1"/>
    <col min="9736" max="9736" width="9.85546875" customWidth="1"/>
    <col min="9737" max="9737" width="24" customWidth="1"/>
    <col min="9978" max="9978" width="5.28515625" customWidth="1"/>
    <col min="9979" max="9979" width="22.28515625" customWidth="1"/>
    <col min="9980" max="9980" width="16.5703125" customWidth="1"/>
    <col min="9981" max="9981" width="20.7109375" customWidth="1"/>
    <col min="9982" max="9982" width="23.7109375" customWidth="1"/>
    <col min="9983" max="9983" width="31" customWidth="1"/>
    <col min="9984" max="9984" width="25.85546875" customWidth="1"/>
    <col min="9986" max="9989" width="6.7109375" customWidth="1"/>
    <col min="9990" max="9991" width="15" customWidth="1"/>
    <col min="9992" max="9992" width="9.85546875" customWidth="1"/>
    <col min="9993" max="9993" width="24" customWidth="1"/>
    <col min="10234" max="10234" width="5.28515625" customWidth="1"/>
    <col min="10235" max="10235" width="22.28515625" customWidth="1"/>
    <col min="10236" max="10236" width="16.5703125" customWidth="1"/>
    <col min="10237" max="10237" width="20.7109375" customWidth="1"/>
    <col min="10238" max="10238" width="23.7109375" customWidth="1"/>
    <col min="10239" max="10239" width="31" customWidth="1"/>
    <col min="10240" max="10240" width="25.85546875" customWidth="1"/>
    <col min="10242" max="10245" width="6.7109375" customWidth="1"/>
    <col min="10246" max="10247" width="15" customWidth="1"/>
    <col min="10248" max="10248" width="9.85546875" customWidth="1"/>
    <col min="10249" max="10249" width="24" customWidth="1"/>
    <col min="10490" max="10490" width="5.28515625" customWidth="1"/>
    <col min="10491" max="10491" width="22.28515625" customWidth="1"/>
    <col min="10492" max="10492" width="16.5703125" customWidth="1"/>
    <col min="10493" max="10493" width="20.7109375" customWidth="1"/>
    <col min="10494" max="10494" width="23.7109375" customWidth="1"/>
    <col min="10495" max="10495" width="31" customWidth="1"/>
    <col min="10496" max="10496" width="25.85546875" customWidth="1"/>
    <col min="10498" max="10501" width="6.7109375" customWidth="1"/>
    <col min="10502" max="10503" width="15" customWidth="1"/>
    <col min="10504" max="10504" width="9.85546875" customWidth="1"/>
    <col min="10505" max="10505" width="24" customWidth="1"/>
    <col min="10746" max="10746" width="5.28515625" customWidth="1"/>
    <col min="10747" max="10747" width="22.28515625" customWidth="1"/>
    <col min="10748" max="10748" width="16.5703125" customWidth="1"/>
    <col min="10749" max="10749" width="20.7109375" customWidth="1"/>
    <col min="10750" max="10750" width="23.7109375" customWidth="1"/>
    <col min="10751" max="10751" width="31" customWidth="1"/>
    <col min="10752" max="10752" width="25.85546875" customWidth="1"/>
    <col min="10754" max="10757" width="6.7109375" customWidth="1"/>
    <col min="10758" max="10759" width="15" customWidth="1"/>
    <col min="10760" max="10760" width="9.85546875" customWidth="1"/>
    <col min="10761" max="10761" width="24" customWidth="1"/>
    <col min="11002" max="11002" width="5.28515625" customWidth="1"/>
    <col min="11003" max="11003" width="22.28515625" customWidth="1"/>
    <col min="11004" max="11004" width="16.5703125" customWidth="1"/>
    <col min="11005" max="11005" width="20.7109375" customWidth="1"/>
    <col min="11006" max="11006" width="23.7109375" customWidth="1"/>
    <col min="11007" max="11007" width="31" customWidth="1"/>
    <col min="11008" max="11008" width="25.85546875" customWidth="1"/>
    <col min="11010" max="11013" width="6.7109375" customWidth="1"/>
    <col min="11014" max="11015" width="15" customWidth="1"/>
    <col min="11016" max="11016" width="9.85546875" customWidth="1"/>
    <col min="11017" max="11017" width="24" customWidth="1"/>
    <col min="11258" max="11258" width="5.28515625" customWidth="1"/>
    <col min="11259" max="11259" width="22.28515625" customWidth="1"/>
    <col min="11260" max="11260" width="16.5703125" customWidth="1"/>
    <col min="11261" max="11261" width="20.7109375" customWidth="1"/>
    <col min="11262" max="11262" width="23.7109375" customWidth="1"/>
    <col min="11263" max="11263" width="31" customWidth="1"/>
    <col min="11264" max="11264" width="25.85546875" customWidth="1"/>
    <col min="11266" max="11269" width="6.7109375" customWidth="1"/>
    <col min="11270" max="11271" width="15" customWidth="1"/>
    <col min="11272" max="11272" width="9.85546875" customWidth="1"/>
    <col min="11273" max="11273" width="24" customWidth="1"/>
    <col min="11514" max="11514" width="5.28515625" customWidth="1"/>
    <col min="11515" max="11515" width="22.28515625" customWidth="1"/>
    <col min="11516" max="11516" width="16.5703125" customWidth="1"/>
    <col min="11517" max="11517" width="20.7109375" customWidth="1"/>
    <col min="11518" max="11518" width="23.7109375" customWidth="1"/>
    <col min="11519" max="11519" width="31" customWidth="1"/>
    <col min="11520" max="11520" width="25.85546875" customWidth="1"/>
    <col min="11522" max="11525" width="6.7109375" customWidth="1"/>
    <col min="11526" max="11527" width="15" customWidth="1"/>
    <col min="11528" max="11528" width="9.85546875" customWidth="1"/>
    <col min="11529" max="11529" width="24" customWidth="1"/>
    <col min="11770" max="11770" width="5.28515625" customWidth="1"/>
    <col min="11771" max="11771" width="22.28515625" customWidth="1"/>
    <col min="11772" max="11772" width="16.5703125" customWidth="1"/>
    <col min="11773" max="11773" width="20.7109375" customWidth="1"/>
    <col min="11774" max="11774" width="23.7109375" customWidth="1"/>
    <col min="11775" max="11775" width="31" customWidth="1"/>
    <col min="11776" max="11776" width="25.85546875" customWidth="1"/>
    <col min="11778" max="11781" width="6.7109375" customWidth="1"/>
    <col min="11782" max="11783" width="15" customWidth="1"/>
    <col min="11784" max="11784" width="9.85546875" customWidth="1"/>
    <col min="11785" max="11785" width="24" customWidth="1"/>
    <col min="12026" max="12026" width="5.28515625" customWidth="1"/>
    <col min="12027" max="12027" width="22.28515625" customWidth="1"/>
    <col min="12028" max="12028" width="16.5703125" customWidth="1"/>
    <col min="12029" max="12029" width="20.7109375" customWidth="1"/>
    <col min="12030" max="12030" width="23.7109375" customWidth="1"/>
    <col min="12031" max="12031" width="31" customWidth="1"/>
    <col min="12032" max="12032" width="25.85546875" customWidth="1"/>
    <col min="12034" max="12037" width="6.7109375" customWidth="1"/>
    <col min="12038" max="12039" width="15" customWidth="1"/>
    <col min="12040" max="12040" width="9.85546875" customWidth="1"/>
    <col min="12041" max="12041" width="24" customWidth="1"/>
    <col min="12282" max="12282" width="5.28515625" customWidth="1"/>
    <col min="12283" max="12283" width="22.28515625" customWidth="1"/>
    <col min="12284" max="12284" width="16.5703125" customWidth="1"/>
    <col min="12285" max="12285" width="20.7109375" customWidth="1"/>
    <col min="12286" max="12286" width="23.7109375" customWidth="1"/>
    <col min="12287" max="12287" width="31" customWidth="1"/>
    <col min="12288" max="12288" width="25.85546875" customWidth="1"/>
    <col min="12290" max="12293" width="6.7109375" customWidth="1"/>
    <col min="12294" max="12295" width="15" customWidth="1"/>
    <col min="12296" max="12296" width="9.85546875" customWidth="1"/>
    <col min="12297" max="12297" width="24" customWidth="1"/>
    <col min="12538" max="12538" width="5.28515625" customWidth="1"/>
    <col min="12539" max="12539" width="22.28515625" customWidth="1"/>
    <col min="12540" max="12540" width="16.5703125" customWidth="1"/>
    <col min="12541" max="12541" width="20.7109375" customWidth="1"/>
    <col min="12542" max="12542" width="23.7109375" customWidth="1"/>
    <col min="12543" max="12543" width="31" customWidth="1"/>
    <col min="12544" max="12544" width="25.85546875" customWidth="1"/>
    <col min="12546" max="12549" width="6.7109375" customWidth="1"/>
    <col min="12550" max="12551" width="15" customWidth="1"/>
    <col min="12552" max="12552" width="9.85546875" customWidth="1"/>
    <col min="12553" max="12553" width="24" customWidth="1"/>
    <col min="12794" max="12794" width="5.28515625" customWidth="1"/>
    <col min="12795" max="12795" width="22.28515625" customWidth="1"/>
    <col min="12796" max="12796" width="16.5703125" customWidth="1"/>
    <col min="12797" max="12797" width="20.7109375" customWidth="1"/>
    <col min="12798" max="12798" width="23.7109375" customWidth="1"/>
    <col min="12799" max="12799" width="31" customWidth="1"/>
    <col min="12800" max="12800" width="25.85546875" customWidth="1"/>
    <col min="12802" max="12805" width="6.7109375" customWidth="1"/>
    <col min="12806" max="12807" width="15" customWidth="1"/>
    <col min="12808" max="12808" width="9.85546875" customWidth="1"/>
    <col min="12809" max="12809" width="24" customWidth="1"/>
    <col min="13050" max="13050" width="5.28515625" customWidth="1"/>
    <col min="13051" max="13051" width="22.28515625" customWidth="1"/>
    <col min="13052" max="13052" width="16.5703125" customWidth="1"/>
    <col min="13053" max="13053" width="20.7109375" customWidth="1"/>
    <col min="13054" max="13054" width="23.7109375" customWidth="1"/>
    <col min="13055" max="13055" width="31" customWidth="1"/>
    <col min="13056" max="13056" width="25.85546875" customWidth="1"/>
    <col min="13058" max="13061" width="6.7109375" customWidth="1"/>
    <col min="13062" max="13063" width="15" customWidth="1"/>
    <col min="13064" max="13064" width="9.85546875" customWidth="1"/>
    <col min="13065" max="13065" width="24" customWidth="1"/>
    <col min="13306" max="13306" width="5.28515625" customWidth="1"/>
    <col min="13307" max="13307" width="22.28515625" customWidth="1"/>
    <col min="13308" max="13308" width="16.5703125" customWidth="1"/>
    <col min="13309" max="13309" width="20.7109375" customWidth="1"/>
    <col min="13310" max="13310" width="23.7109375" customWidth="1"/>
    <col min="13311" max="13311" width="31" customWidth="1"/>
    <col min="13312" max="13312" width="25.85546875" customWidth="1"/>
    <col min="13314" max="13317" width="6.7109375" customWidth="1"/>
    <col min="13318" max="13319" width="15" customWidth="1"/>
    <col min="13320" max="13320" width="9.85546875" customWidth="1"/>
    <col min="13321" max="13321" width="24" customWidth="1"/>
    <col min="13562" max="13562" width="5.28515625" customWidth="1"/>
    <col min="13563" max="13563" width="22.28515625" customWidth="1"/>
    <col min="13564" max="13564" width="16.5703125" customWidth="1"/>
    <col min="13565" max="13565" width="20.7109375" customWidth="1"/>
    <col min="13566" max="13566" width="23.7109375" customWidth="1"/>
    <col min="13567" max="13567" width="31" customWidth="1"/>
    <col min="13568" max="13568" width="25.85546875" customWidth="1"/>
    <col min="13570" max="13573" width="6.7109375" customWidth="1"/>
    <col min="13574" max="13575" width="15" customWidth="1"/>
    <col min="13576" max="13576" width="9.85546875" customWidth="1"/>
    <col min="13577" max="13577" width="24" customWidth="1"/>
    <col min="13818" max="13818" width="5.28515625" customWidth="1"/>
    <col min="13819" max="13819" width="22.28515625" customWidth="1"/>
    <col min="13820" max="13820" width="16.5703125" customWidth="1"/>
    <col min="13821" max="13821" width="20.7109375" customWidth="1"/>
    <col min="13822" max="13822" width="23.7109375" customWidth="1"/>
    <col min="13823" max="13823" width="31" customWidth="1"/>
    <col min="13824" max="13824" width="25.85546875" customWidth="1"/>
    <col min="13826" max="13829" width="6.7109375" customWidth="1"/>
    <col min="13830" max="13831" width="15" customWidth="1"/>
    <col min="13832" max="13832" width="9.85546875" customWidth="1"/>
    <col min="13833" max="13833" width="24" customWidth="1"/>
    <col min="14074" max="14074" width="5.28515625" customWidth="1"/>
    <col min="14075" max="14075" width="22.28515625" customWidth="1"/>
    <col min="14076" max="14076" width="16.5703125" customWidth="1"/>
    <col min="14077" max="14077" width="20.7109375" customWidth="1"/>
    <col min="14078" max="14078" width="23.7109375" customWidth="1"/>
    <col min="14079" max="14079" width="31" customWidth="1"/>
    <col min="14080" max="14080" width="25.85546875" customWidth="1"/>
    <col min="14082" max="14085" width="6.7109375" customWidth="1"/>
    <col min="14086" max="14087" width="15" customWidth="1"/>
    <col min="14088" max="14088" width="9.85546875" customWidth="1"/>
    <col min="14089" max="14089" width="24" customWidth="1"/>
    <col min="14330" max="14330" width="5.28515625" customWidth="1"/>
    <col min="14331" max="14331" width="22.28515625" customWidth="1"/>
    <col min="14332" max="14332" width="16.5703125" customWidth="1"/>
    <col min="14333" max="14333" width="20.7109375" customWidth="1"/>
    <col min="14334" max="14334" width="23.7109375" customWidth="1"/>
    <col min="14335" max="14335" width="31" customWidth="1"/>
    <col min="14336" max="14336" width="25.85546875" customWidth="1"/>
    <col min="14338" max="14341" width="6.7109375" customWidth="1"/>
    <col min="14342" max="14343" width="15" customWidth="1"/>
    <col min="14344" max="14344" width="9.85546875" customWidth="1"/>
    <col min="14345" max="14345" width="24" customWidth="1"/>
    <col min="14586" max="14586" width="5.28515625" customWidth="1"/>
    <col min="14587" max="14587" width="22.28515625" customWidth="1"/>
    <col min="14588" max="14588" width="16.5703125" customWidth="1"/>
    <col min="14589" max="14589" width="20.7109375" customWidth="1"/>
    <col min="14590" max="14590" width="23.7109375" customWidth="1"/>
    <col min="14591" max="14591" width="31" customWidth="1"/>
    <col min="14592" max="14592" width="25.85546875" customWidth="1"/>
    <col min="14594" max="14597" width="6.7109375" customWidth="1"/>
    <col min="14598" max="14599" width="15" customWidth="1"/>
    <col min="14600" max="14600" width="9.85546875" customWidth="1"/>
    <col min="14601" max="14601" width="24" customWidth="1"/>
    <col min="14842" max="14842" width="5.28515625" customWidth="1"/>
    <col min="14843" max="14843" width="22.28515625" customWidth="1"/>
    <col min="14844" max="14844" width="16.5703125" customWidth="1"/>
    <col min="14845" max="14845" width="20.7109375" customWidth="1"/>
    <col min="14846" max="14846" width="23.7109375" customWidth="1"/>
    <col min="14847" max="14847" width="31" customWidth="1"/>
    <col min="14848" max="14848" width="25.85546875" customWidth="1"/>
    <col min="14850" max="14853" width="6.7109375" customWidth="1"/>
    <col min="14854" max="14855" width="15" customWidth="1"/>
    <col min="14856" max="14856" width="9.85546875" customWidth="1"/>
    <col min="14857" max="14857" width="24" customWidth="1"/>
    <col min="15098" max="15098" width="5.28515625" customWidth="1"/>
    <col min="15099" max="15099" width="22.28515625" customWidth="1"/>
    <col min="15100" max="15100" width="16.5703125" customWidth="1"/>
    <col min="15101" max="15101" width="20.7109375" customWidth="1"/>
    <col min="15102" max="15102" width="23.7109375" customWidth="1"/>
    <col min="15103" max="15103" width="31" customWidth="1"/>
    <col min="15104" max="15104" width="25.85546875" customWidth="1"/>
    <col min="15106" max="15109" width="6.7109375" customWidth="1"/>
    <col min="15110" max="15111" width="15" customWidth="1"/>
    <col min="15112" max="15112" width="9.85546875" customWidth="1"/>
    <col min="15113" max="15113" width="24" customWidth="1"/>
    <col min="15354" max="15354" width="5.28515625" customWidth="1"/>
    <col min="15355" max="15355" width="22.28515625" customWidth="1"/>
    <col min="15356" max="15356" width="16.5703125" customWidth="1"/>
    <col min="15357" max="15357" width="20.7109375" customWidth="1"/>
    <col min="15358" max="15358" width="23.7109375" customWidth="1"/>
    <col min="15359" max="15359" width="31" customWidth="1"/>
    <col min="15360" max="15360" width="25.85546875" customWidth="1"/>
    <col min="15362" max="15365" width="6.7109375" customWidth="1"/>
    <col min="15366" max="15367" width="15" customWidth="1"/>
    <col min="15368" max="15368" width="9.85546875" customWidth="1"/>
    <col min="15369" max="15369" width="24" customWidth="1"/>
    <col min="15610" max="15610" width="5.28515625" customWidth="1"/>
    <col min="15611" max="15611" width="22.28515625" customWidth="1"/>
    <col min="15612" max="15612" width="16.5703125" customWidth="1"/>
    <col min="15613" max="15613" width="20.7109375" customWidth="1"/>
    <col min="15614" max="15614" width="23.7109375" customWidth="1"/>
    <col min="15615" max="15615" width="31" customWidth="1"/>
    <col min="15616" max="15616" width="25.85546875" customWidth="1"/>
    <col min="15618" max="15621" width="6.7109375" customWidth="1"/>
    <col min="15622" max="15623" width="15" customWidth="1"/>
    <col min="15624" max="15624" width="9.85546875" customWidth="1"/>
    <col min="15625" max="15625" width="24" customWidth="1"/>
    <col min="15866" max="15866" width="5.28515625" customWidth="1"/>
    <col min="15867" max="15867" width="22.28515625" customWidth="1"/>
    <col min="15868" max="15868" width="16.5703125" customWidth="1"/>
    <col min="15869" max="15869" width="20.7109375" customWidth="1"/>
    <col min="15870" max="15870" width="23.7109375" customWidth="1"/>
    <col min="15871" max="15871" width="31" customWidth="1"/>
    <col min="15872" max="15872" width="25.85546875" customWidth="1"/>
    <col min="15874" max="15877" width="6.7109375" customWidth="1"/>
    <col min="15878" max="15879" width="15" customWidth="1"/>
    <col min="15880" max="15880" width="9.85546875" customWidth="1"/>
    <col min="15881" max="15881" width="24" customWidth="1"/>
    <col min="16122" max="16122" width="5.28515625" customWidth="1"/>
    <col min="16123" max="16123" width="22.28515625" customWidth="1"/>
    <col min="16124" max="16124" width="16.5703125" customWidth="1"/>
    <col min="16125" max="16125" width="20.7109375" customWidth="1"/>
    <col min="16126" max="16126" width="23.7109375" customWidth="1"/>
    <col min="16127" max="16127" width="31" customWidth="1"/>
    <col min="16128" max="16128" width="25.85546875" customWidth="1"/>
    <col min="16130" max="16133" width="6.7109375" customWidth="1"/>
    <col min="16134" max="16135" width="15" customWidth="1"/>
    <col min="16136" max="16136" width="9.85546875" customWidth="1"/>
    <col min="16137" max="16137" width="24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</row>
    <row r="2" spans="1:10">
      <c r="A2" s="2"/>
      <c r="B2" s="2"/>
      <c r="C2" s="2"/>
      <c r="D2" s="3"/>
      <c r="E2" s="3"/>
      <c r="F2" s="3"/>
      <c r="G2" s="3"/>
      <c r="H2" s="3"/>
      <c r="I2" s="3"/>
      <c r="J2" s="4"/>
    </row>
    <row r="3" spans="1:10" ht="27.75">
      <c r="A3" s="2"/>
      <c r="B3" s="2"/>
      <c r="C3" s="5" t="s">
        <v>0</v>
      </c>
      <c r="D3" s="6"/>
      <c r="E3" s="6"/>
      <c r="F3" s="7"/>
      <c r="G3" s="7"/>
      <c r="H3" s="7"/>
      <c r="I3" s="7"/>
      <c r="J3" s="4"/>
    </row>
    <row r="4" spans="1:10" ht="26.25">
      <c r="A4" s="2"/>
      <c r="B4" s="2"/>
      <c r="C4" s="2"/>
      <c r="D4" s="8"/>
      <c r="E4" s="8"/>
      <c r="F4" s="5" t="s">
        <v>1</v>
      </c>
      <c r="G4" s="6"/>
      <c r="H4" s="8"/>
      <c r="I4" s="8"/>
      <c r="J4" s="4"/>
    </row>
    <row r="5" spans="1:10" ht="20.25">
      <c r="B5" s="89"/>
      <c r="C5" s="89"/>
      <c r="D5" s="89"/>
      <c r="E5" s="12" t="s">
        <v>113</v>
      </c>
      <c r="F5" s="90"/>
      <c r="G5" s="12"/>
      <c r="H5" s="12"/>
      <c r="I5" s="89"/>
      <c r="J5" s="4"/>
    </row>
    <row r="6" spans="1:10" ht="18">
      <c r="A6" s="9"/>
      <c r="B6" s="9"/>
      <c r="C6" s="9"/>
      <c r="D6" s="9"/>
      <c r="E6" s="9"/>
      <c r="F6" s="9"/>
      <c r="G6" s="9"/>
      <c r="H6" s="9"/>
      <c r="I6" s="9"/>
      <c r="J6" s="4"/>
    </row>
    <row r="7" spans="1:10" ht="26.25">
      <c r="A7" s="6"/>
      <c r="B7" s="6"/>
      <c r="C7" s="6"/>
      <c r="D7" s="10"/>
      <c r="E7" s="10"/>
      <c r="F7" s="6"/>
      <c r="G7" s="6"/>
      <c r="H7" s="10"/>
      <c r="I7" s="10"/>
      <c r="J7" s="4"/>
    </row>
    <row r="8" spans="1:10" ht="20.25">
      <c r="A8" s="11"/>
      <c r="B8" s="12" t="s">
        <v>2</v>
      </c>
      <c r="C8" s="11"/>
      <c r="D8" s="6"/>
      <c r="E8" s="11"/>
      <c r="F8" s="11"/>
      <c r="G8" s="11"/>
      <c r="H8" s="11"/>
      <c r="I8" s="11"/>
      <c r="J8" s="4"/>
    </row>
    <row r="9" spans="1:10" ht="20.25">
      <c r="A9" s="11"/>
      <c r="B9" s="12" t="s">
        <v>3</v>
      </c>
      <c r="C9" s="11"/>
      <c r="D9" s="6"/>
      <c r="E9" s="12"/>
      <c r="F9" s="11"/>
      <c r="G9" s="11"/>
      <c r="H9" s="11"/>
      <c r="I9" s="11"/>
      <c r="J9" s="4"/>
    </row>
    <row r="10" spans="1:10" ht="21" thickBot="1">
      <c r="A10" s="11"/>
      <c r="B10" s="12" t="s">
        <v>4</v>
      </c>
      <c r="C10" s="11"/>
      <c r="D10" s="6"/>
      <c r="E10" s="12"/>
      <c r="F10" s="11"/>
      <c r="G10" s="11"/>
      <c r="H10" s="11"/>
      <c r="I10" s="11"/>
      <c r="J10" s="4"/>
    </row>
    <row r="11" spans="1:10" ht="23.25" customHeight="1" thickBot="1">
      <c r="A11" s="13" t="s">
        <v>5</v>
      </c>
      <c r="B11" s="14" t="s">
        <v>6</v>
      </c>
      <c r="C11" s="15"/>
      <c r="D11" s="16" t="s">
        <v>7</v>
      </c>
      <c r="E11" s="17"/>
      <c r="F11" s="18" t="s">
        <v>8</v>
      </c>
      <c r="G11" s="13" t="s">
        <v>9</v>
      </c>
      <c r="H11" s="13" t="s">
        <v>114</v>
      </c>
      <c r="I11" s="97" t="s">
        <v>10</v>
      </c>
      <c r="J11" s="19" t="s">
        <v>11</v>
      </c>
    </row>
    <row r="12" spans="1:10" ht="55.5" customHeight="1" thickBot="1">
      <c r="A12" s="25"/>
      <c r="B12" s="20" t="s">
        <v>12</v>
      </c>
      <c r="C12" s="21" t="s">
        <v>13</v>
      </c>
      <c r="D12" s="22"/>
      <c r="E12" s="23"/>
      <c r="F12" s="24"/>
      <c r="G12" s="25"/>
      <c r="H12" s="25"/>
      <c r="I12" s="98"/>
      <c r="J12" s="26"/>
    </row>
    <row r="13" spans="1:10" ht="69" customHeight="1">
      <c r="A13" s="99">
        <v>1</v>
      </c>
      <c r="B13" s="28" t="s">
        <v>14</v>
      </c>
      <c r="C13" s="29"/>
      <c r="D13" s="30" t="s">
        <v>15</v>
      </c>
      <c r="E13" s="30"/>
      <c r="F13" s="31" t="s">
        <v>16</v>
      </c>
      <c r="G13" s="31" t="s">
        <v>17</v>
      </c>
      <c r="H13" s="91">
        <v>284136.86</v>
      </c>
      <c r="I13" s="92">
        <f>148925.82+55407.7+6720+10180.55+21178.68</f>
        <v>242412.75</v>
      </c>
      <c r="J13" s="32" t="s">
        <v>18</v>
      </c>
    </row>
    <row r="14" spans="1:10" s="38" customFormat="1" ht="82.5" customHeight="1">
      <c r="A14" s="27">
        <v>2</v>
      </c>
      <c r="B14" s="33" t="s">
        <v>19</v>
      </c>
      <c r="C14" s="34"/>
      <c r="D14" s="35" t="s">
        <v>20</v>
      </c>
      <c r="E14" s="35"/>
      <c r="F14" s="36" t="s">
        <v>21</v>
      </c>
      <c r="G14" s="36" t="s">
        <v>22</v>
      </c>
      <c r="H14" s="93">
        <v>3100</v>
      </c>
      <c r="I14" s="94">
        <v>2830.29</v>
      </c>
      <c r="J14" s="37" t="s">
        <v>23</v>
      </c>
    </row>
    <row r="15" spans="1:10" s="38" customFormat="1" ht="96" customHeight="1">
      <c r="A15" s="27">
        <v>3</v>
      </c>
      <c r="B15" s="33" t="s">
        <v>24</v>
      </c>
      <c r="C15" s="34"/>
      <c r="D15" s="35" t="s">
        <v>25</v>
      </c>
      <c r="E15" s="35"/>
      <c r="F15" s="36" t="s">
        <v>26</v>
      </c>
      <c r="G15" s="36" t="s">
        <v>27</v>
      </c>
      <c r="H15" s="93">
        <v>5000</v>
      </c>
      <c r="I15" s="94">
        <v>794.08</v>
      </c>
      <c r="J15" s="37" t="s">
        <v>28</v>
      </c>
    </row>
    <row r="16" spans="1:10" s="38" customFormat="1" ht="70.5" customHeight="1">
      <c r="A16" s="27">
        <v>4</v>
      </c>
      <c r="B16" s="33" t="s">
        <v>29</v>
      </c>
      <c r="C16" s="34"/>
      <c r="D16" s="35" t="s">
        <v>30</v>
      </c>
      <c r="E16" s="35"/>
      <c r="F16" s="36" t="s">
        <v>31</v>
      </c>
      <c r="G16" s="36" t="s">
        <v>32</v>
      </c>
      <c r="H16" s="93">
        <v>5000</v>
      </c>
      <c r="I16" s="94">
        <v>1300</v>
      </c>
      <c r="J16" s="37" t="s">
        <v>33</v>
      </c>
    </row>
    <row r="17" spans="1:10" s="38" customFormat="1" ht="95.25" customHeight="1">
      <c r="A17" s="27">
        <v>5</v>
      </c>
      <c r="B17" s="33" t="s">
        <v>34</v>
      </c>
      <c r="C17" s="34"/>
      <c r="D17" s="35" t="s">
        <v>35</v>
      </c>
      <c r="E17" s="35"/>
      <c r="F17" s="36" t="s">
        <v>36</v>
      </c>
      <c r="G17" s="36" t="s">
        <v>37</v>
      </c>
      <c r="H17" s="93">
        <v>140000</v>
      </c>
      <c r="I17" s="94">
        <v>92644.88</v>
      </c>
      <c r="J17" s="37" t="s">
        <v>38</v>
      </c>
    </row>
    <row r="18" spans="1:10" s="38" customFormat="1" ht="79.5" customHeight="1">
      <c r="A18" s="27">
        <v>6</v>
      </c>
      <c r="B18" s="33" t="s">
        <v>14</v>
      </c>
      <c r="C18" s="34"/>
      <c r="D18" s="35" t="s">
        <v>39</v>
      </c>
      <c r="E18" s="35"/>
      <c r="F18" s="36" t="s">
        <v>40</v>
      </c>
      <c r="G18" s="36" t="s">
        <v>41</v>
      </c>
      <c r="H18" s="93">
        <v>15000</v>
      </c>
      <c r="I18" s="94">
        <f>3652.53+1212.46+5916.67</f>
        <v>10781.66</v>
      </c>
      <c r="J18" s="37" t="s">
        <v>42</v>
      </c>
    </row>
    <row r="19" spans="1:10" s="38" customFormat="1" ht="79.5" customHeight="1">
      <c r="A19" s="27">
        <v>7</v>
      </c>
      <c r="B19" s="33" t="s">
        <v>43</v>
      </c>
      <c r="C19" s="34"/>
      <c r="D19" s="35" t="s">
        <v>44</v>
      </c>
      <c r="E19" s="35"/>
      <c r="F19" s="36" t="s">
        <v>45</v>
      </c>
      <c r="G19" s="36" t="s">
        <v>46</v>
      </c>
      <c r="H19" s="93">
        <v>5000</v>
      </c>
      <c r="I19" s="94">
        <v>4800</v>
      </c>
      <c r="J19" s="37" t="s">
        <v>47</v>
      </c>
    </row>
    <row r="20" spans="1:10" s="38" customFormat="1" ht="79.5" customHeight="1">
      <c r="A20" s="27">
        <v>8</v>
      </c>
      <c r="B20" s="33" t="s">
        <v>43</v>
      </c>
      <c r="C20" s="34"/>
      <c r="D20" s="35" t="s">
        <v>48</v>
      </c>
      <c r="E20" s="35"/>
      <c r="F20" s="36" t="s">
        <v>49</v>
      </c>
      <c r="G20" s="36" t="s">
        <v>50</v>
      </c>
      <c r="H20" s="93">
        <v>8400</v>
      </c>
      <c r="I20" s="94">
        <v>0</v>
      </c>
      <c r="J20" s="37" t="s">
        <v>51</v>
      </c>
    </row>
    <row r="21" spans="1:10" s="38" customFormat="1" ht="79.5" customHeight="1">
      <c r="A21" s="27">
        <v>9</v>
      </c>
      <c r="B21" s="33" t="s">
        <v>43</v>
      </c>
      <c r="C21" s="34"/>
      <c r="D21" s="35" t="s">
        <v>52</v>
      </c>
      <c r="E21" s="35"/>
      <c r="F21" s="36" t="s">
        <v>53</v>
      </c>
      <c r="G21" s="36" t="s">
        <v>46</v>
      </c>
      <c r="H21" s="93">
        <v>5000</v>
      </c>
      <c r="I21" s="94">
        <v>1229.48</v>
      </c>
      <c r="J21" s="37" t="s">
        <v>54</v>
      </c>
    </row>
    <row r="22" spans="1:10" s="38" customFormat="1" ht="162" customHeight="1">
      <c r="A22" s="27">
        <v>10</v>
      </c>
      <c r="B22" s="33" t="s">
        <v>43</v>
      </c>
      <c r="C22" s="34"/>
      <c r="D22" s="35" t="s">
        <v>55</v>
      </c>
      <c r="E22" s="35"/>
      <c r="F22" s="36" t="s">
        <v>56</v>
      </c>
      <c r="G22" s="36" t="s">
        <v>57</v>
      </c>
      <c r="H22" s="93">
        <v>0</v>
      </c>
      <c r="I22" s="94">
        <v>0</v>
      </c>
      <c r="J22" s="37" t="s">
        <v>58</v>
      </c>
    </row>
    <row r="23" spans="1:10" s="38" customFormat="1" ht="70.5" customHeight="1">
      <c r="A23" s="27">
        <v>11</v>
      </c>
      <c r="B23" s="33" t="s">
        <v>43</v>
      </c>
      <c r="C23" s="34"/>
      <c r="D23" s="35" t="s">
        <v>59</v>
      </c>
      <c r="E23" s="35"/>
      <c r="F23" s="36" t="s">
        <v>60</v>
      </c>
      <c r="G23" s="36" t="s">
        <v>61</v>
      </c>
      <c r="H23" s="93">
        <v>6800</v>
      </c>
      <c r="I23" s="94">
        <f>4350+3350</f>
        <v>7700</v>
      </c>
      <c r="J23" s="37" t="s">
        <v>62</v>
      </c>
    </row>
    <row r="24" spans="1:10" s="38" customFormat="1" ht="112.5" customHeight="1">
      <c r="A24" s="27">
        <v>12</v>
      </c>
      <c r="B24" s="33" t="s">
        <v>43</v>
      </c>
      <c r="C24" s="34"/>
      <c r="D24" s="35" t="s">
        <v>63</v>
      </c>
      <c r="E24" s="35"/>
      <c r="F24" s="36" t="s">
        <v>64</v>
      </c>
      <c r="G24" s="36" t="s">
        <v>65</v>
      </c>
      <c r="H24" s="93">
        <v>23520</v>
      </c>
      <c r="I24" s="94">
        <v>0</v>
      </c>
      <c r="J24" s="37" t="s">
        <v>66</v>
      </c>
    </row>
    <row r="25" spans="1:10" s="38" customFormat="1" ht="70.5" customHeight="1">
      <c r="A25" s="27">
        <v>13</v>
      </c>
      <c r="B25" s="33" t="s">
        <v>43</v>
      </c>
      <c r="C25" s="34"/>
      <c r="D25" s="35" t="s">
        <v>67</v>
      </c>
      <c r="E25" s="35"/>
      <c r="F25" s="36" t="s">
        <v>68</v>
      </c>
      <c r="G25" s="36" t="s">
        <v>69</v>
      </c>
      <c r="H25" s="93">
        <v>15000</v>
      </c>
      <c r="I25" s="94">
        <v>6589.63</v>
      </c>
      <c r="J25" s="37" t="s">
        <v>70</v>
      </c>
    </row>
    <row r="26" spans="1:10" s="38" customFormat="1" ht="70.5" customHeight="1">
      <c r="A26" s="27">
        <v>14</v>
      </c>
      <c r="B26" s="33" t="s">
        <v>43</v>
      </c>
      <c r="C26" s="34"/>
      <c r="D26" s="39" t="s">
        <v>71</v>
      </c>
      <c r="E26" s="40"/>
      <c r="F26" s="36" t="s">
        <v>72</v>
      </c>
      <c r="G26" s="36" t="s">
        <v>73</v>
      </c>
      <c r="H26" s="93">
        <v>3000</v>
      </c>
      <c r="I26" s="94">
        <v>0</v>
      </c>
      <c r="J26" s="37" t="s">
        <v>74</v>
      </c>
    </row>
    <row r="27" spans="1:10" s="38" customFormat="1" ht="70.5" customHeight="1">
      <c r="A27" s="27">
        <v>15</v>
      </c>
      <c r="B27" s="33" t="s">
        <v>43</v>
      </c>
      <c r="C27" s="34"/>
      <c r="D27" s="35" t="s">
        <v>75</v>
      </c>
      <c r="E27" s="35"/>
      <c r="F27" s="36" t="s">
        <v>76</v>
      </c>
      <c r="G27" s="36" t="s">
        <v>77</v>
      </c>
      <c r="H27" s="93">
        <v>50000</v>
      </c>
      <c r="I27" s="95">
        <f>(34830.76+10206.45)*12%+(34830.76+10206.45)+19109.86</f>
        <v>69551.535200000013</v>
      </c>
      <c r="J27" s="37" t="s">
        <v>66</v>
      </c>
    </row>
    <row r="28" spans="1:10" s="38" customFormat="1" ht="108" customHeight="1">
      <c r="A28" s="27">
        <v>16</v>
      </c>
      <c r="B28" s="33" t="s">
        <v>78</v>
      </c>
      <c r="C28" s="34"/>
      <c r="D28" s="35" t="s">
        <v>79</v>
      </c>
      <c r="E28" s="35"/>
      <c r="F28" s="36" t="s">
        <v>80</v>
      </c>
      <c r="G28" s="36" t="s">
        <v>81</v>
      </c>
      <c r="H28" s="93">
        <v>10500</v>
      </c>
      <c r="I28" s="96">
        <f>+[1]Hoja4!$E$85</f>
        <v>-13971.60520000002</v>
      </c>
      <c r="J28" s="37" t="s">
        <v>82</v>
      </c>
    </row>
    <row r="29" spans="1:10" s="38" customFormat="1" ht="113.25" customHeight="1">
      <c r="A29" s="27">
        <v>17</v>
      </c>
      <c r="B29" s="33" t="s">
        <v>83</v>
      </c>
      <c r="C29" s="34"/>
      <c r="D29" s="35" t="s">
        <v>84</v>
      </c>
      <c r="E29" s="35"/>
      <c r="F29" s="36" t="s">
        <v>85</v>
      </c>
      <c r="G29" s="36" t="s">
        <v>86</v>
      </c>
      <c r="H29" s="93">
        <v>6000</v>
      </c>
      <c r="I29" s="94">
        <f>17203.2</f>
        <v>17203.2</v>
      </c>
      <c r="J29" s="37" t="s">
        <v>87</v>
      </c>
    </row>
    <row r="30" spans="1:10" s="38" customFormat="1" ht="117" customHeight="1">
      <c r="A30" s="27">
        <v>18</v>
      </c>
      <c r="B30" s="33" t="s">
        <v>83</v>
      </c>
      <c r="C30" s="34"/>
      <c r="D30" s="35" t="s">
        <v>88</v>
      </c>
      <c r="E30" s="35"/>
      <c r="F30" s="36" t="s">
        <v>89</v>
      </c>
      <c r="G30" s="36" t="s">
        <v>90</v>
      </c>
      <c r="H30" s="93">
        <v>25000</v>
      </c>
      <c r="I30" s="94">
        <v>0</v>
      </c>
      <c r="J30" s="37" t="s">
        <v>47</v>
      </c>
    </row>
    <row r="31" spans="1:10" s="38" customFormat="1" ht="70.5" customHeight="1">
      <c r="A31" s="27">
        <v>19</v>
      </c>
      <c r="B31" s="33" t="s">
        <v>43</v>
      </c>
      <c r="C31" s="34"/>
      <c r="D31" s="41" t="s">
        <v>91</v>
      </c>
      <c r="E31" s="41"/>
      <c r="F31" s="42" t="s">
        <v>92</v>
      </c>
      <c r="G31" s="42" t="s">
        <v>93</v>
      </c>
      <c r="H31" s="93">
        <v>10000</v>
      </c>
      <c r="I31" s="94">
        <v>0</v>
      </c>
      <c r="J31" s="37" t="s">
        <v>47</v>
      </c>
    </row>
    <row r="32" spans="1:10" s="38" customFormat="1" ht="70.5" customHeight="1">
      <c r="A32" s="27">
        <v>20</v>
      </c>
      <c r="B32" s="33" t="s">
        <v>43</v>
      </c>
      <c r="C32" s="34"/>
      <c r="D32" s="35" t="s">
        <v>94</v>
      </c>
      <c r="E32" s="35"/>
      <c r="F32" s="36" t="s">
        <v>95</v>
      </c>
      <c r="G32" s="36" t="s">
        <v>46</v>
      </c>
      <c r="H32" s="93">
        <v>6000</v>
      </c>
      <c r="I32" s="94">
        <f>(5093*12%)+1+5093</f>
        <v>5705.16</v>
      </c>
      <c r="J32" s="37" t="s">
        <v>47</v>
      </c>
    </row>
    <row r="33" spans="1:10" s="38" customFormat="1" ht="111.75" customHeight="1">
      <c r="A33" s="27">
        <v>21</v>
      </c>
      <c r="B33" s="33" t="s">
        <v>83</v>
      </c>
      <c r="C33" s="34"/>
      <c r="D33" s="35" t="s">
        <v>96</v>
      </c>
      <c r="E33" s="35"/>
      <c r="F33" s="36" t="s">
        <v>97</v>
      </c>
      <c r="G33" s="36" t="s">
        <v>98</v>
      </c>
      <c r="H33" s="93">
        <v>0</v>
      </c>
      <c r="I33" s="94">
        <v>0</v>
      </c>
      <c r="J33" s="37" t="s">
        <v>99</v>
      </c>
    </row>
    <row r="34" spans="1:10" ht="72.75" customHeight="1" thickBot="1">
      <c r="A34" s="43"/>
      <c r="B34" s="44"/>
      <c r="C34" s="44"/>
      <c r="D34" s="45"/>
      <c r="E34" s="45"/>
      <c r="F34" s="46"/>
      <c r="G34" s="47"/>
      <c r="H34" s="48">
        <f>+SUM(H13:H33)</f>
        <v>626456.86</v>
      </c>
      <c r="I34" s="48">
        <f>+SUM(I13:I33)</f>
        <v>449571.05999999994</v>
      </c>
      <c r="J34" s="88"/>
    </row>
    <row r="35" spans="1:10">
      <c r="A35" s="49"/>
      <c r="B35" s="50"/>
      <c r="C35" s="50"/>
      <c r="D35" s="50"/>
      <c r="E35" s="50" t="s">
        <v>100</v>
      </c>
      <c r="F35" s="51"/>
      <c r="G35" s="52"/>
      <c r="H35" s="52"/>
      <c r="I35" s="53"/>
    </row>
    <row r="36" spans="1:10">
      <c r="A36" s="54"/>
      <c r="B36" s="52"/>
      <c r="C36" s="52"/>
      <c r="D36" s="52"/>
      <c r="E36" s="52"/>
      <c r="F36" s="55"/>
      <c r="G36" s="52"/>
      <c r="H36" s="52"/>
      <c r="I36" s="53"/>
    </row>
    <row r="37" spans="1:10">
      <c r="A37" s="54"/>
      <c r="B37" s="52"/>
      <c r="C37" s="52"/>
      <c r="D37" s="52"/>
      <c r="E37" s="52"/>
      <c r="F37" s="52"/>
      <c r="G37" s="56"/>
      <c r="H37" s="52"/>
      <c r="I37" s="53"/>
    </row>
    <row r="38" spans="1:10">
      <c r="A38" s="54"/>
      <c r="B38" s="52"/>
      <c r="C38" s="52"/>
      <c r="D38" s="52"/>
      <c r="E38" s="52"/>
      <c r="F38" s="52"/>
      <c r="G38" s="56"/>
      <c r="H38" s="52"/>
      <c r="I38" s="53"/>
    </row>
    <row r="39" spans="1:10">
      <c r="A39" s="54"/>
      <c r="B39" s="52"/>
      <c r="C39" s="52"/>
      <c r="D39" s="52"/>
      <c r="E39" s="52"/>
      <c r="F39" s="55"/>
      <c r="G39" s="52"/>
      <c r="H39" s="52"/>
      <c r="I39" s="53"/>
    </row>
    <row r="40" spans="1:10">
      <c r="A40" s="57" t="s">
        <v>101</v>
      </c>
      <c r="B40" s="58"/>
      <c r="C40" s="58"/>
      <c r="D40" s="58"/>
      <c r="E40" s="58" t="s">
        <v>102</v>
      </c>
      <c r="F40" s="59"/>
      <c r="G40" s="52"/>
      <c r="H40" s="52"/>
      <c r="I40" s="53"/>
    </row>
    <row r="41" spans="1:10">
      <c r="A41" s="54"/>
      <c r="B41" s="52"/>
      <c r="C41" s="52"/>
      <c r="D41" s="52"/>
      <c r="E41" s="52"/>
      <c r="F41" s="55"/>
      <c r="G41" s="52"/>
      <c r="H41" s="52"/>
      <c r="I41" s="53"/>
    </row>
    <row r="42" spans="1:10" ht="15.75" thickBot="1">
      <c r="A42" s="60" t="s">
        <v>103</v>
      </c>
      <c r="B42" s="61"/>
      <c r="C42" s="61"/>
      <c r="D42" s="62"/>
      <c r="E42" s="63"/>
      <c r="F42" s="64"/>
      <c r="G42" s="65"/>
      <c r="H42" s="65"/>
      <c r="I42" s="66"/>
    </row>
    <row r="45" spans="1:10">
      <c r="G45" t="s">
        <v>104</v>
      </c>
    </row>
    <row r="46" spans="1:10">
      <c r="B46" s="67" t="s">
        <v>105</v>
      </c>
      <c r="C46" s="67"/>
      <c r="D46" s="67"/>
      <c r="E46" s="68">
        <v>506141</v>
      </c>
      <c r="F46" s="69"/>
      <c r="G46" s="70"/>
    </row>
    <row r="47" spans="1:10">
      <c r="B47" s="71" t="s">
        <v>106</v>
      </c>
      <c r="C47" s="71"/>
      <c r="D47" s="71"/>
      <c r="E47" s="72">
        <v>108800</v>
      </c>
    </row>
    <row r="48" spans="1:10" ht="15.75" thickBot="1">
      <c r="B48" s="73" t="s">
        <v>107</v>
      </c>
      <c r="C48" s="73"/>
      <c r="D48" s="73"/>
      <c r="E48" s="74">
        <v>11515.86</v>
      </c>
    </row>
    <row r="49" spans="2:5" ht="15.75" thickBot="1">
      <c r="B49" s="75" t="s">
        <v>108</v>
      </c>
      <c r="C49" s="76"/>
      <c r="D49" s="77"/>
      <c r="E49" s="78">
        <f>SUM(E46:E48)</f>
        <v>626456.86</v>
      </c>
    </row>
    <row r="50" spans="2:5" ht="15.75" thickBot="1"/>
    <row r="51" spans="2:5" ht="15.75" thickBot="1">
      <c r="B51" s="79" t="s">
        <v>109</v>
      </c>
      <c r="C51" s="80"/>
      <c r="D51" s="80"/>
      <c r="E51" s="81">
        <f>+H34-E49</f>
        <v>0</v>
      </c>
    </row>
    <row r="53" spans="2:5">
      <c r="B53" s="82" t="s">
        <v>110</v>
      </c>
      <c r="C53" s="82"/>
      <c r="D53" s="82"/>
      <c r="E53" s="83">
        <f>'[2]Varios rubros'!E80</f>
        <v>342319.99926333327</v>
      </c>
    </row>
    <row r="54" spans="2:5">
      <c r="B54" s="84" t="s">
        <v>111</v>
      </c>
      <c r="C54" s="84"/>
      <c r="D54" s="84"/>
      <c r="E54" s="85">
        <f>'[2]sueldos y salarios'!J60</f>
        <v>284136.85683999996</v>
      </c>
    </row>
    <row r="55" spans="2:5" ht="15.75" thickBot="1">
      <c r="B55" s="86" t="s">
        <v>112</v>
      </c>
      <c r="C55" s="86"/>
      <c r="D55" s="86"/>
      <c r="E55" s="87">
        <f>SUM(E53:E54)</f>
        <v>626456.85610333318</v>
      </c>
    </row>
    <row r="56" spans="2:5" ht="15.75" thickTop="1"/>
  </sheetData>
  <mergeCells count="44">
    <mergeCell ref="B49:D49"/>
    <mergeCell ref="B51:D51"/>
    <mergeCell ref="B53:D53"/>
    <mergeCell ref="B54:D54"/>
    <mergeCell ref="B55:D55"/>
    <mergeCell ref="A40:D40"/>
    <mergeCell ref="E40:F40"/>
    <mergeCell ref="E42:F42"/>
    <mergeCell ref="B46:D46"/>
    <mergeCell ref="B47:D47"/>
    <mergeCell ref="B48:D48"/>
    <mergeCell ref="D30:E30"/>
    <mergeCell ref="D31:E31"/>
    <mergeCell ref="D32:E32"/>
    <mergeCell ref="D33:E33"/>
    <mergeCell ref="D34:E34"/>
    <mergeCell ref="A35:D35"/>
    <mergeCell ref="E35:F35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J11:J12"/>
    <mergeCell ref="D13:E13"/>
    <mergeCell ref="D14:E14"/>
    <mergeCell ref="D15:E15"/>
    <mergeCell ref="D16:E16"/>
    <mergeCell ref="D17:E17"/>
    <mergeCell ref="A6:I6"/>
    <mergeCell ref="A11:A12"/>
    <mergeCell ref="B11:C11"/>
    <mergeCell ref="D11:E12"/>
    <mergeCell ref="F11:F12"/>
    <mergeCell ref="G11:G12"/>
    <mergeCell ref="H11:H12"/>
    <mergeCell ref="I11:I12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POA 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EMAPAP005</dc:creator>
  <cp:lastModifiedBy>EMAPAP005</cp:lastModifiedBy>
  <dcterms:created xsi:type="dcterms:W3CDTF">2015-03-28T15:12:02Z</dcterms:created>
  <dcterms:modified xsi:type="dcterms:W3CDTF">2015-03-28T15:19:15Z</dcterms:modified>
</cp:coreProperties>
</file>